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ngani.Mankwane\Documents\Cleaning services\"/>
    </mc:Choice>
  </mc:AlternateContent>
  <workbookProtection workbookAlgorithmName="SHA-512" workbookHashValue="V+1wh1eatFBX5gWCT+egd74sa7MQ97Fwc0HOabyt8jwMiuHoZ4+A0o4MCD80g6mAL4b5yE04BZLCUBQlCBquzA==" workbookSaltValue="AA5fDzOcr2nsRnTp9lFYuA==" workbookSpinCount="100000" lockStructure="1"/>
  <bookViews>
    <workbookView xWindow="0" yWindow="0" windowWidth="23040" windowHeight="7464"/>
  </bookViews>
  <sheets>
    <sheet name="Price entry" sheetId="6" r:id="rId1"/>
    <sheet name="VAT REGISTRATION" sheetId="10" state="hidden" r:id="rId2"/>
    <sheet name="Other" sheetId="7" r:id="rId3"/>
    <sheet name="Hardware" sheetId="1" r:id="rId4"/>
    <sheet name="Monthly Consumables" sheetId="2" r:id="rId5"/>
    <sheet name="Personnel" sheetId="5" r:id="rId6"/>
    <sheet name="Summary" sheetId="9" r:id="rId7"/>
  </sheets>
  <definedNames>
    <definedName name="_xlnm.Print_Area" localSheetId="3">Hardware!$A$1:$F$27</definedName>
    <definedName name="_xlnm.Print_Area" localSheetId="4">'Monthly Consumables'!$A$1:$Y$34</definedName>
    <definedName name="_xlnm.Print_Area" localSheetId="2">Other!$A$1:$E$46</definedName>
    <definedName name="_xlnm.Print_Area" localSheetId="5">Personnel!$A$1:$O$38</definedName>
    <definedName name="_xlnm.Print_Area" localSheetId="0">'Price entry'!$A$1:$M$52</definedName>
    <definedName name="_xlnm.Print_Area" localSheetId="6">Summary!$A$1:$M$26</definedName>
    <definedName name="_xlnm.Print_Titles" localSheetId="0">'Price entry'!$18:$20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15" i="1"/>
  <c r="D13" i="2" l="1"/>
  <c r="L20" i="5" l="1"/>
  <c r="L19" i="5"/>
  <c r="J20" i="5"/>
  <c r="J19" i="5"/>
  <c r="H20" i="5"/>
  <c r="H19" i="5"/>
  <c r="F20" i="5"/>
  <c r="F19" i="5"/>
  <c r="D20" i="5"/>
  <c r="D19" i="5"/>
  <c r="D16" i="7" l="1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15" i="7"/>
  <c r="M20" i="5"/>
  <c r="M19" i="5"/>
  <c r="K20" i="5"/>
  <c r="K19" i="5"/>
  <c r="E22" i="1" l="1"/>
  <c r="C9" i="1"/>
  <c r="B10" i="7"/>
  <c r="E13" i="2" l="1"/>
  <c r="B6" i="2" l="1"/>
  <c r="B12" i="5"/>
  <c r="B9" i="9"/>
  <c r="B18" i="9" l="1"/>
  <c r="I20" i="5"/>
  <c r="G20" i="5"/>
  <c r="E20" i="5"/>
  <c r="I19" i="5"/>
  <c r="G19" i="5"/>
  <c r="E19" i="5"/>
  <c r="T12" i="2"/>
  <c r="U12" i="2" s="1"/>
  <c r="V12" i="2" s="1"/>
  <c r="W12" i="2" s="1"/>
  <c r="P12" i="2"/>
  <c r="Q12" i="2" s="1"/>
  <c r="R12" i="2" s="1"/>
  <c r="S12" i="2" s="1"/>
  <c r="L12" i="2"/>
  <c r="M12" i="2" s="1"/>
  <c r="N12" i="2" s="1"/>
  <c r="O12" i="2" s="1"/>
  <c r="H12" i="2"/>
  <c r="I12" i="2" s="1"/>
  <c r="J12" i="2" s="1"/>
  <c r="K12" i="2" s="1"/>
  <c r="D12" i="2"/>
  <c r="E12" i="2" s="1"/>
  <c r="F12" i="2" s="1"/>
  <c r="G12" i="2" s="1"/>
  <c r="E22" i="5" l="1"/>
  <c r="G22" i="5"/>
  <c r="I22" i="5"/>
  <c r="K22" i="5"/>
  <c r="M22" i="5"/>
  <c r="C24" i="5" l="1"/>
  <c r="B15" i="9" s="1"/>
  <c r="D37" i="7"/>
  <c r="B16" i="9" s="1"/>
  <c r="T23" i="2" l="1"/>
  <c r="U23" i="2" s="1"/>
  <c r="V23" i="2" s="1"/>
  <c r="W23" i="2" s="1"/>
  <c r="P23" i="2"/>
  <c r="Q23" i="2" s="1"/>
  <c r="R23" i="2" s="1"/>
  <c r="S23" i="2" s="1"/>
  <c r="L23" i="2"/>
  <c r="M23" i="2" s="1"/>
  <c r="N23" i="2" s="1"/>
  <c r="O23" i="2" s="1"/>
  <c r="T22" i="2"/>
  <c r="U22" i="2" s="1"/>
  <c r="V22" i="2" s="1"/>
  <c r="W22" i="2" s="1"/>
  <c r="P22" i="2"/>
  <c r="Q22" i="2" s="1"/>
  <c r="R22" i="2" s="1"/>
  <c r="S22" i="2" s="1"/>
  <c r="L22" i="2"/>
  <c r="M22" i="2" s="1"/>
  <c r="N22" i="2" s="1"/>
  <c r="O22" i="2" s="1"/>
  <c r="T21" i="2"/>
  <c r="U21" i="2" s="1"/>
  <c r="V21" i="2" s="1"/>
  <c r="W21" i="2" s="1"/>
  <c r="P21" i="2"/>
  <c r="Q21" i="2" s="1"/>
  <c r="R21" i="2" s="1"/>
  <c r="S21" i="2" s="1"/>
  <c r="L21" i="2"/>
  <c r="M21" i="2" s="1"/>
  <c r="N21" i="2" s="1"/>
  <c r="O21" i="2" s="1"/>
  <c r="T20" i="2"/>
  <c r="U20" i="2" s="1"/>
  <c r="V20" i="2" s="1"/>
  <c r="W20" i="2" s="1"/>
  <c r="P20" i="2"/>
  <c r="Q20" i="2" s="1"/>
  <c r="R20" i="2" s="1"/>
  <c r="S20" i="2" s="1"/>
  <c r="L20" i="2"/>
  <c r="M20" i="2" s="1"/>
  <c r="N20" i="2" s="1"/>
  <c r="O20" i="2" s="1"/>
  <c r="T19" i="2"/>
  <c r="U19" i="2" s="1"/>
  <c r="V19" i="2" s="1"/>
  <c r="W19" i="2" s="1"/>
  <c r="P19" i="2"/>
  <c r="Q19" i="2" s="1"/>
  <c r="R19" i="2" s="1"/>
  <c r="S19" i="2" s="1"/>
  <c r="L19" i="2"/>
  <c r="M19" i="2" s="1"/>
  <c r="N19" i="2" s="1"/>
  <c r="O19" i="2" s="1"/>
  <c r="T18" i="2"/>
  <c r="U18" i="2" s="1"/>
  <c r="V18" i="2" s="1"/>
  <c r="W18" i="2" s="1"/>
  <c r="P18" i="2"/>
  <c r="Q18" i="2" s="1"/>
  <c r="R18" i="2" s="1"/>
  <c r="S18" i="2" s="1"/>
  <c r="L18" i="2"/>
  <c r="M18" i="2" s="1"/>
  <c r="N18" i="2" s="1"/>
  <c r="O18" i="2" s="1"/>
  <c r="T17" i="2"/>
  <c r="U17" i="2" s="1"/>
  <c r="V17" i="2" s="1"/>
  <c r="W17" i="2" s="1"/>
  <c r="P17" i="2"/>
  <c r="Q17" i="2" s="1"/>
  <c r="R17" i="2" s="1"/>
  <c r="S17" i="2" s="1"/>
  <c r="L17" i="2"/>
  <c r="M17" i="2" s="1"/>
  <c r="N17" i="2" s="1"/>
  <c r="O17" i="2" s="1"/>
  <c r="T16" i="2"/>
  <c r="U16" i="2" s="1"/>
  <c r="V16" i="2" s="1"/>
  <c r="W16" i="2" s="1"/>
  <c r="P16" i="2"/>
  <c r="Q16" i="2" s="1"/>
  <c r="R16" i="2" s="1"/>
  <c r="S16" i="2" s="1"/>
  <c r="L16" i="2"/>
  <c r="M16" i="2" s="1"/>
  <c r="N16" i="2" s="1"/>
  <c r="O16" i="2" s="1"/>
  <c r="T15" i="2"/>
  <c r="U15" i="2" s="1"/>
  <c r="V15" i="2" s="1"/>
  <c r="W15" i="2" s="1"/>
  <c r="P15" i="2"/>
  <c r="Q15" i="2" s="1"/>
  <c r="R15" i="2" s="1"/>
  <c r="S15" i="2" s="1"/>
  <c r="L15" i="2"/>
  <c r="M15" i="2" s="1"/>
  <c r="N15" i="2" s="1"/>
  <c r="O15" i="2" s="1"/>
  <c r="T14" i="2"/>
  <c r="U14" i="2" s="1"/>
  <c r="V14" i="2" s="1"/>
  <c r="W14" i="2" s="1"/>
  <c r="P14" i="2"/>
  <c r="Q14" i="2" s="1"/>
  <c r="R14" i="2" s="1"/>
  <c r="S14" i="2" s="1"/>
  <c r="L14" i="2"/>
  <c r="M14" i="2" s="1"/>
  <c r="N14" i="2" s="1"/>
  <c r="O14" i="2" s="1"/>
  <c r="T13" i="2"/>
  <c r="U13" i="2" s="1"/>
  <c r="V13" i="2" s="1"/>
  <c r="W13" i="2" s="1"/>
  <c r="P13" i="2"/>
  <c r="Q13" i="2" s="1"/>
  <c r="R13" i="2" s="1"/>
  <c r="S13" i="2" s="1"/>
  <c r="L13" i="2"/>
  <c r="M13" i="2" s="1"/>
  <c r="N13" i="2" s="1"/>
  <c r="O13" i="2" s="1"/>
  <c r="H23" i="2"/>
  <c r="I23" i="2" s="1"/>
  <c r="J23" i="2" s="1"/>
  <c r="K23" i="2" s="1"/>
  <c r="H22" i="2"/>
  <c r="I22" i="2" s="1"/>
  <c r="J22" i="2" s="1"/>
  <c r="K22" i="2" s="1"/>
  <c r="H21" i="2"/>
  <c r="I21" i="2" s="1"/>
  <c r="J21" i="2" s="1"/>
  <c r="K21" i="2" s="1"/>
  <c r="H20" i="2"/>
  <c r="I20" i="2" s="1"/>
  <c r="J20" i="2" s="1"/>
  <c r="K20" i="2" s="1"/>
  <c r="H19" i="2"/>
  <c r="I19" i="2" s="1"/>
  <c r="J19" i="2" s="1"/>
  <c r="K19" i="2" s="1"/>
  <c r="H18" i="2"/>
  <c r="I18" i="2" s="1"/>
  <c r="J18" i="2" s="1"/>
  <c r="K18" i="2" s="1"/>
  <c r="H17" i="2"/>
  <c r="I17" i="2" s="1"/>
  <c r="J17" i="2" s="1"/>
  <c r="K17" i="2" s="1"/>
  <c r="H16" i="2"/>
  <c r="I16" i="2" s="1"/>
  <c r="J16" i="2" s="1"/>
  <c r="K16" i="2" s="1"/>
  <c r="H15" i="2"/>
  <c r="I15" i="2" s="1"/>
  <c r="J15" i="2" s="1"/>
  <c r="K15" i="2" s="1"/>
  <c r="H14" i="2"/>
  <c r="H13" i="2"/>
  <c r="I13" i="2" s="1"/>
  <c r="J13" i="2" s="1"/>
  <c r="K13" i="2" s="1"/>
  <c r="D23" i="2"/>
  <c r="D22" i="2"/>
  <c r="D21" i="2"/>
  <c r="D20" i="2"/>
  <c r="D19" i="2"/>
  <c r="D18" i="2"/>
  <c r="D17" i="2"/>
  <c r="D16" i="2"/>
  <c r="D15" i="2"/>
  <c r="D14" i="2"/>
  <c r="E23" i="1"/>
  <c r="E21" i="1"/>
  <c r="E20" i="1"/>
  <c r="E19" i="1"/>
  <c r="E18" i="1"/>
  <c r="E17" i="1"/>
  <c r="E16" i="1"/>
  <c r="E15" i="1"/>
  <c r="E24" i="1" l="1"/>
  <c r="B13" i="9" s="1"/>
  <c r="I14" i="2"/>
  <c r="J14" i="2" s="1"/>
  <c r="K14" i="2" s="1"/>
  <c r="F13" i="2"/>
  <c r="G13" i="2" s="1"/>
  <c r="E14" i="2"/>
  <c r="F14" i="2" s="1"/>
  <c r="G14" i="2" s="1"/>
  <c r="E15" i="2"/>
  <c r="F15" i="2" s="1"/>
  <c r="G15" i="2" s="1"/>
  <c r="E16" i="2"/>
  <c r="F16" i="2" s="1"/>
  <c r="G16" i="2" s="1"/>
  <c r="E17" i="2"/>
  <c r="F17" i="2" s="1"/>
  <c r="G17" i="2" s="1"/>
  <c r="E18" i="2"/>
  <c r="F18" i="2" s="1"/>
  <c r="G18" i="2" s="1"/>
  <c r="E19" i="2"/>
  <c r="F19" i="2" s="1"/>
  <c r="G19" i="2" s="1"/>
  <c r="E20" i="2"/>
  <c r="F20" i="2" s="1"/>
  <c r="G20" i="2" s="1"/>
  <c r="E21" i="2"/>
  <c r="F21" i="2" s="1"/>
  <c r="G21" i="2" s="1"/>
  <c r="E22" i="2"/>
  <c r="F22" i="2" s="1"/>
  <c r="G22" i="2" s="1"/>
  <c r="E23" i="2"/>
  <c r="F23" i="2" s="1"/>
  <c r="G23" i="2" s="1"/>
  <c r="K24" i="2" l="1"/>
  <c r="G24" i="2"/>
  <c r="W24" i="2" l="1"/>
  <c r="O24" i="2"/>
  <c r="S24" i="2"/>
  <c r="C27" i="2" l="1"/>
  <c r="B14" i="9" s="1"/>
  <c r="B17" i="9" s="1"/>
  <c r="C18" i="9" s="1"/>
  <c r="D19" i="9" s="1"/>
</calcChain>
</file>

<file path=xl/sharedStrings.xml><?xml version="1.0" encoding="utf-8"?>
<sst xmlns="http://schemas.openxmlformats.org/spreadsheetml/2006/main" count="236" uniqueCount="134">
  <si>
    <t>Sanitary disposal bins/she-bins(ladies cubicles)</t>
  </si>
  <si>
    <t>Cleaners</t>
  </si>
  <si>
    <t xml:space="preserve">Supervisors </t>
  </si>
  <si>
    <t>CONSUMABLES</t>
  </si>
  <si>
    <t>PERSONNEL</t>
  </si>
  <si>
    <t>Sub-Total</t>
  </si>
  <si>
    <t>Year 1, Price per unit/ replenishment</t>
  </si>
  <si>
    <t>Year 2, Price per unit/ replenishment</t>
  </si>
  <si>
    <t>Year 3, Price per unit/ replenishment</t>
  </si>
  <si>
    <t>Year 4, Price per unit/ replenishment</t>
  </si>
  <si>
    <t>Year 5, Price per unit/ replenishment</t>
  </si>
  <si>
    <t>Servicing of sanitary disposal bins/she-bins(ladies cubicles) weekly</t>
  </si>
  <si>
    <t>Deep cleaning with environment friendly detergants (including but not limited to) servicing of toilets, urinals and refilling of the air fresheners, etc. bi monthly</t>
  </si>
  <si>
    <t>Deep cleaning with environment friendly detergants (including but not limited to) servicing of hand was basins, etc. bi monthly</t>
  </si>
  <si>
    <t>Supply and refill of feminine hygiene bags for ladies cubicles</t>
  </si>
  <si>
    <t xml:space="preserve">Supply and refill of toilet seat sanitiser in a disposal pumpable bag. Must last up to 30 000 press with 3.3ml/shot. 
</t>
  </si>
  <si>
    <t>Supply and refill of hand cream (service provider to take note that samples must be submitted for approval prior to contract commencement)</t>
  </si>
  <si>
    <t xml:space="preserve">Supply and refill of hand wash soap 1200ml foam/gel.
</t>
  </si>
  <si>
    <t>Supply and refill of environmental friendly air freshener for automated, metered wall mounted dispenser.</t>
  </si>
  <si>
    <t xml:space="preserve">Supply and refill of hand sanitizing gel/liquid/foam with a minimum 70% alcohol base in an automatic, wall mountable, stainless steel dispenser to handle a 1000ml gel 
</t>
  </si>
  <si>
    <t xml:space="preserve">Supply and refill of 1 ply whisper z - folded paper hand towel
Wall mountable, stainless steel bin with 
</t>
  </si>
  <si>
    <t xml:space="preserve">Supply and refill of 2 ply, 350 sheets, printed and soft toilet paper </t>
  </si>
  <si>
    <t>Supply and refill of  sanitizing, hand and surface wet wipes in a minimum 70% alcohol base solution.</t>
  </si>
  <si>
    <t>Rate</t>
  </si>
  <si>
    <t>Year 1</t>
  </si>
  <si>
    <t>Year 2</t>
  </si>
  <si>
    <t>Year 3</t>
  </si>
  <si>
    <t>Year 4</t>
  </si>
  <si>
    <t>Year 5</t>
  </si>
  <si>
    <t>HARDWARE</t>
  </si>
  <si>
    <t>Quantity</t>
  </si>
  <si>
    <t>Unit Price</t>
  </si>
  <si>
    <r>
      <rPr>
        <b/>
        <u/>
        <sz val="15"/>
        <color theme="1"/>
        <rFont val="Century Gothic"/>
        <family val="2"/>
      </rPr>
      <t>Refillable feminine hygiene bag dispenser</t>
    </r>
    <r>
      <rPr>
        <sz val="15"/>
        <color theme="1"/>
        <rFont val="Century Gothic"/>
        <family val="2"/>
      </rPr>
      <t xml:space="preserve">
Dimensions: 2.5 (D) x 8.6 (W) x 13cm (H)
Installed next to the toilet roll holder. Stainless steel finish 
</t>
    </r>
  </si>
  <si>
    <r>
      <rPr>
        <b/>
        <u/>
        <sz val="15"/>
        <color theme="1"/>
        <rFont val="Century Gothic"/>
        <family val="2"/>
      </rPr>
      <t>Toilet seat sanitiser holders</t>
    </r>
    <r>
      <rPr>
        <sz val="15"/>
        <color theme="1"/>
        <rFont val="Century Gothic"/>
        <family val="2"/>
      </rPr>
      <t xml:space="preserve">
Refillable container for disposal bag. Pump must last up to 30 000 press with 3.3ml/shot. Container capacity is 400ml use for 1300 times. stainless steel finish
</t>
    </r>
  </si>
  <si>
    <r>
      <rPr>
        <b/>
        <u/>
        <sz val="15"/>
        <color theme="1"/>
        <rFont val="Century Gothic"/>
        <family val="2"/>
      </rPr>
      <t>Hand cream dispensers</t>
    </r>
    <r>
      <rPr>
        <sz val="15"/>
        <color theme="1"/>
        <rFont val="Century Gothic"/>
        <family val="2"/>
      </rPr>
      <t xml:space="preserve">
High capacity 1200ml, wall mountable, high traffic design
</t>
    </r>
  </si>
  <si>
    <r>
      <rPr>
        <b/>
        <u/>
        <sz val="15"/>
        <color theme="1"/>
        <rFont val="Century Gothic"/>
        <family val="2"/>
      </rPr>
      <t>Hand wash soap  dispenser</t>
    </r>
    <r>
      <rPr>
        <sz val="15"/>
        <color theme="1"/>
        <rFont val="Century Gothic"/>
        <family val="2"/>
      </rPr>
      <t xml:space="preserve">
Stainless steel high capacity 1200ml foam dispenser for high traffic areas. Lifetime performance guarantee, easy refillable, lockable.
</t>
    </r>
  </si>
  <si>
    <r>
      <rPr>
        <b/>
        <u/>
        <sz val="15"/>
        <color theme="1"/>
        <rFont val="Century Gothic"/>
        <family val="2"/>
      </rPr>
      <t>Automatic air freshener dispenser</t>
    </r>
    <r>
      <rPr>
        <sz val="15"/>
        <color theme="1"/>
        <rFont val="Century Gothic"/>
        <family val="2"/>
      </rPr>
      <t xml:space="preserve">
Automatic, wall mountable, stainless steel, spray air freshener dispenser for metered air freshener can refills 
</t>
    </r>
  </si>
  <si>
    <r>
      <rPr>
        <b/>
        <u/>
        <sz val="15"/>
        <color theme="1"/>
        <rFont val="Century Gothic"/>
        <family val="2"/>
      </rPr>
      <t>Paper towel bins</t>
    </r>
    <r>
      <rPr>
        <sz val="15"/>
        <color theme="1"/>
        <rFont val="Century Gothic"/>
        <family val="2"/>
      </rPr>
      <t xml:space="preserve">
Wall mountable, stainless steel bin with
</t>
    </r>
  </si>
  <si>
    <r>
      <rPr>
        <b/>
        <sz val="15"/>
        <color theme="1"/>
        <rFont val="Century Gothic"/>
        <family val="2"/>
      </rPr>
      <t>Toilet paper holders</t>
    </r>
    <r>
      <rPr>
        <sz val="15"/>
        <color theme="1"/>
        <rFont val="Century Gothic"/>
        <family val="2"/>
      </rPr>
      <t xml:space="preserve">
Easy to refill, easy to operate wall mountable, stainless steel finish toilet paper roll holder.
</t>
    </r>
  </si>
  <si>
    <t>Total Cost</t>
  </si>
  <si>
    <t>QTY</t>
  </si>
  <si>
    <t>Frequency per month</t>
  </si>
  <si>
    <t>Monthly, Price per unit/ replenishment</t>
  </si>
  <si>
    <t>Total Cost Per month</t>
  </si>
  <si>
    <t xml:space="preserve">Sub-Total </t>
  </si>
  <si>
    <t>A</t>
  </si>
  <si>
    <t>B</t>
  </si>
  <si>
    <t>G</t>
  </si>
  <si>
    <t>K</t>
  </si>
  <si>
    <t>O</t>
  </si>
  <si>
    <t>S</t>
  </si>
  <si>
    <t xml:space="preserve">C </t>
  </si>
  <si>
    <t>D=( B * C)</t>
  </si>
  <si>
    <t>E= (D * A)</t>
  </si>
  <si>
    <t>F= (E *12 )</t>
  </si>
  <si>
    <t>H= ( G * B )</t>
  </si>
  <si>
    <t>J=( I * 12 )</t>
  </si>
  <si>
    <t>L= ( K*  B)</t>
  </si>
  <si>
    <t>M= ( L * A)</t>
  </si>
  <si>
    <t>I= (H * A)</t>
  </si>
  <si>
    <t>N= (M * 12 )</t>
  </si>
  <si>
    <t>FORMULA</t>
  </si>
  <si>
    <t>P = ( O * B)</t>
  </si>
  <si>
    <t>Q= (P * A )</t>
  </si>
  <si>
    <t>R = ( Q * 12 )</t>
  </si>
  <si>
    <t>T= (S * B )</t>
  </si>
  <si>
    <t>U=(T * A )</t>
  </si>
  <si>
    <t>V=( U * 12 )</t>
  </si>
  <si>
    <t>C= (A * B)</t>
  </si>
  <si>
    <t>E</t>
  </si>
  <si>
    <t>I</t>
  </si>
  <si>
    <t>D=(A * B * C)</t>
  </si>
  <si>
    <t>F= (A * B * E)</t>
  </si>
  <si>
    <t>H= (A * B * G)</t>
  </si>
  <si>
    <t>J= (A * B * I)</t>
  </si>
  <si>
    <t>L= (A * B * K)</t>
  </si>
  <si>
    <t>SUBTOTAL</t>
  </si>
  <si>
    <t>TOTAL BID/ CONTRACT VALUE</t>
  </si>
  <si>
    <t>INITIALS</t>
  </si>
  <si>
    <t>Personnel cost per year</t>
  </si>
  <si>
    <t xml:space="preserve">Refillable feminine hygiene bag dispenser
Dimensions: 2.5 (D) x 8.6 (W) x 13cm (H)
Installed next to the toilet roll holder. Stainless steel finish 
</t>
  </si>
  <si>
    <t xml:space="preserve">Toilet seat sanitiser holders
Refillable container for disposal bag. Pump must last up to 30 000 press with 3.3ml/shot. Container capacity is 400ml use for 1300 times. stainless steel finish
</t>
  </si>
  <si>
    <t xml:space="preserve">Hand cream dispensers
High capacity 1200ml, wall mountable, high traffic design
</t>
  </si>
  <si>
    <t xml:space="preserve">Hand wash soap  dispenser
Stainless steel high capacity 1200ml foam dispenser for high traffic areas. Lifetime performance guarantee, easy refillable, lockable.
</t>
  </si>
  <si>
    <t xml:space="preserve">Automatic air freshener dispenser
Automatic, wall mountable, stainless steel, spray air freshener dispenser for metered air freshener can refills 
</t>
  </si>
  <si>
    <t xml:space="preserve">Automatic hand sanitizer dispenser
Automatic, wall mountable, stainless steel, gel hand sanitizer dispenser that can handle a 1000ml gel 
</t>
  </si>
  <si>
    <t xml:space="preserve">Paper towel bins
Wall mountable, stainless steel bin with
</t>
  </si>
  <si>
    <t xml:space="preserve">Toilet paper holders
Easy to refill, easy to operate wall mountable, stainless steel finish toilet paper roll holder.
</t>
  </si>
  <si>
    <t>HARDWARE ONCE OFF INSTALLATION/ SUPPLY</t>
  </si>
  <si>
    <t>YEAR 1 COST PER UNIT ( VAT EXC )</t>
  </si>
  <si>
    <t>YEAR 2 COST PER UNIT ( VAT EXC )</t>
  </si>
  <si>
    <t>YEAR 3 COST PER UNIT ( VAT EXC )</t>
  </si>
  <si>
    <t>YEAR 4 COST PER UNIT ( VAT EXC )</t>
  </si>
  <si>
    <t>YEAR 5 COST PER UNIT ( VAT EXC )</t>
  </si>
  <si>
    <t>YEAR 1 COST PER  EMPLOYEE ( VAT EXC )</t>
  </si>
  <si>
    <t>YEAR 2 COST PER  EMPLOYEE ( VAT EXC )</t>
  </si>
  <si>
    <t>YEAR 3 COST PER  EMPLOYEE ( VAT EXC )</t>
  </si>
  <si>
    <t>YEAR 4 COST PER  EMPLOYEE ( VAT EXC )</t>
  </si>
  <si>
    <t>YEAR 5 COST PER  EMPLOYEE ( VAT EXC )</t>
  </si>
  <si>
    <t>PRICE ENTRY TABLE</t>
  </si>
  <si>
    <t>1. Only complete the price entry table. The price will filter through to calculations</t>
  </si>
  <si>
    <t>3. Prices inserted in this table are exclusive of VAT and the vat will be calculated  at the end</t>
  </si>
  <si>
    <t>6. Print all documents, insert the Bidders name and initial and sign off all documents</t>
  </si>
  <si>
    <t>ONCE OF HADRWARE</t>
  </si>
  <si>
    <t>CONSUMABLES &amp; EMPLOYEE COSTS</t>
  </si>
  <si>
    <t>4. Ensure that all the yellow cells are completed ( Have a unit price allocated). Should you not want to charge for the once off items please insert 1</t>
  </si>
  <si>
    <t>5. The space between rands and cents is . (fullstop) and not , (comma), otheriwse your you will have errors. Aslo verify if you final bid price in the "Once of hardware &amp; Total Cost"sheet.</t>
  </si>
  <si>
    <t>Instructions to bidders:</t>
  </si>
  <si>
    <t>NAME OF THE BIDDER</t>
  </si>
  <si>
    <t>BID NUMBER:</t>
  </si>
  <si>
    <t>UMALUSI (20-21) T0001</t>
  </si>
  <si>
    <t>DESCRIPTION OF BID:</t>
  </si>
  <si>
    <t>Appointment of a service provider to provider cleaning and hygiene services to Umalusi for a period of five (5) years</t>
  </si>
  <si>
    <t>ONCE OFF COST PER UNIT</t>
  </si>
  <si>
    <t>PRICING SCHEDULE 1- PRICE ENTRY</t>
  </si>
  <si>
    <t>Description</t>
  </si>
  <si>
    <t>PRICING SCHEDULE 3- MONTHLY CONSUMABLES</t>
  </si>
  <si>
    <t>Hardware</t>
  </si>
  <si>
    <t>Monthly Consumables</t>
  </si>
  <si>
    <t>Personnel</t>
  </si>
  <si>
    <t>Other</t>
  </si>
  <si>
    <t>Sub - total</t>
  </si>
  <si>
    <t>Total</t>
  </si>
  <si>
    <t>PRICING SCHEDULE 4 - PERSONNEL</t>
  </si>
  <si>
    <r>
      <rPr>
        <b/>
        <u/>
        <sz val="15"/>
        <color theme="1"/>
        <rFont val="Century Gothic"/>
        <family val="2"/>
      </rPr>
      <t>Floor mountable foot paddled/controlled hand sanitizer dispenser</t>
    </r>
    <r>
      <rPr>
        <sz val="15"/>
        <color theme="1"/>
        <rFont val="Century Gothic"/>
        <family val="2"/>
      </rPr>
      <t xml:space="preserve">
Steel/metal floor mountable stand alone hand sanitiser dispenser that can handle a 1000ml plastic bottle
</t>
    </r>
  </si>
  <si>
    <t>Supply and refill of hand sanitizing gel/liquid/foam with a minimum 70% alcohol base in a container housed on a floor mountabe foot paddled/controlled metal/steel dispenser  to handle a 1000ml solution.</t>
  </si>
  <si>
    <t xml:space="preserve">YES </t>
  </si>
  <si>
    <t>NO</t>
  </si>
  <si>
    <t>VAT Registered</t>
  </si>
  <si>
    <t>CONFIRM  IF VAT REGISTERED</t>
  </si>
  <si>
    <t xml:space="preserve">2. InsertTthe bidder name and the unit price in the cells shaded in YELLOW. </t>
  </si>
  <si>
    <t>PRICING SCHEDULE 2- ONCE OFF HADWARE</t>
  </si>
  <si>
    <t>PRICING SCHEDULE 5 - OTHER ITEMS NOT SPECIFIED/COVERED</t>
  </si>
  <si>
    <t>PRICING SCHEDULE 6 -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</si>
</sst>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R&quot;#,##0.00;\-&quot;R&quot;#,##0.00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&quot;R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6"/>
      <color theme="1"/>
      <name val="Century Gothic"/>
      <family val="2"/>
    </font>
    <font>
      <b/>
      <sz val="18"/>
      <color theme="1"/>
      <name val="Century Gothic"/>
      <family val="2"/>
    </font>
    <font>
      <sz val="14"/>
      <color theme="1"/>
      <name val="Century Gothic"/>
      <family val="2"/>
    </font>
    <font>
      <b/>
      <sz val="20"/>
      <color theme="1"/>
      <name val="Century Gothic"/>
      <family val="2"/>
    </font>
    <font>
      <sz val="15"/>
      <color theme="1"/>
      <name val="Century Gothic"/>
      <family val="2"/>
    </font>
    <font>
      <b/>
      <u/>
      <sz val="15"/>
      <color theme="1"/>
      <name val="Century Gothic"/>
      <family val="2"/>
    </font>
    <font>
      <b/>
      <sz val="15"/>
      <color theme="1"/>
      <name val="Century Gothic"/>
      <family val="2"/>
    </font>
    <font>
      <b/>
      <i/>
      <sz val="15"/>
      <color theme="1"/>
      <name val="Century Gothic"/>
      <family val="2"/>
    </font>
    <font>
      <sz val="15"/>
      <color theme="1"/>
      <name val="Calibri"/>
      <family val="2"/>
      <scheme val="minor"/>
    </font>
    <font>
      <sz val="11"/>
      <color rgb="FFFF0000"/>
      <name val="Century Gothic"/>
      <family val="2"/>
    </font>
    <font>
      <b/>
      <sz val="18"/>
      <color rgb="FFFF0000"/>
      <name val="Century Gothic"/>
      <family val="2"/>
    </font>
    <font>
      <b/>
      <sz val="11"/>
      <color rgb="FFFF0000"/>
      <name val="Century Gothic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entury Gothic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b/>
      <u/>
      <sz val="14"/>
      <color rgb="FFFF0000"/>
      <name val="Century Gothic"/>
      <family val="2"/>
    </font>
    <font>
      <b/>
      <sz val="14"/>
      <color rgb="FFFF0000"/>
      <name val="Century Gothic"/>
      <family val="2"/>
    </font>
    <font>
      <b/>
      <sz val="12"/>
      <color rgb="FFFF0000"/>
      <name val="Century Gothic"/>
      <family val="2"/>
    </font>
    <font>
      <b/>
      <i/>
      <sz val="12"/>
      <color theme="1"/>
      <name val="Century Gothic"/>
      <family val="2"/>
    </font>
    <font>
      <sz val="20"/>
      <color theme="1"/>
      <name val="Calibri"/>
      <family val="2"/>
      <scheme val="minor"/>
    </font>
    <font>
      <sz val="20"/>
      <color theme="1"/>
      <name val="Century Gothic"/>
      <family val="2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FF000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1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/>
    <xf numFmtId="0" fontId="5" fillId="0" borderId="0" xfId="0" applyFont="1"/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164" fontId="0" fillId="0" borderId="0" xfId="0" applyNumberFormat="1"/>
    <xf numFmtId="164" fontId="3" fillId="0" borderId="0" xfId="0" applyNumberFormat="1" applyFont="1"/>
    <xf numFmtId="0" fontId="0" fillId="0" borderId="0" xfId="0" applyBorder="1"/>
    <xf numFmtId="43" fontId="0" fillId="0" borderId="0" xfId="1" applyFont="1" applyBorder="1"/>
    <xf numFmtId="0" fontId="13" fillId="0" borderId="9" xfId="0" applyFont="1" applyBorder="1" applyAlignment="1">
      <alignment wrapText="1"/>
    </xf>
    <xf numFmtId="164" fontId="10" fillId="0" borderId="0" xfId="0" applyNumberFormat="1" applyFont="1" applyBorder="1" applyAlignment="1">
      <alignment horizontal="center" vertical="center" wrapText="1"/>
    </xf>
    <xf numFmtId="0" fontId="14" fillId="0" borderId="0" xfId="0" applyFont="1"/>
    <xf numFmtId="43" fontId="14" fillId="0" borderId="0" xfId="1" applyFont="1"/>
    <xf numFmtId="43" fontId="14" fillId="0" borderId="0" xfId="0" applyNumberFormat="1" applyFont="1"/>
    <xf numFmtId="0" fontId="10" fillId="0" borderId="0" xfId="0" applyFont="1" applyAlignment="1"/>
    <xf numFmtId="0" fontId="14" fillId="0" borderId="0" xfId="0" applyFont="1" applyBorder="1"/>
    <xf numFmtId="0" fontId="14" fillId="0" borderId="3" xfId="0" applyFont="1" applyBorder="1"/>
    <xf numFmtId="0" fontId="0" fillId="0" borderId="3" xfId="0" applyBorder="1"/>
    <xf numFmtId="0" fontId="4" fillId="0" borderId="3" xfId="0" applyFont="1" applyBorder="1" applyAlignment="1">
      <alignment vertical="center" wrapText="1"/>
    </xf>
    <xf numFmtId="0" fontId="2" fillId="0" borderId="3" xfId="0" applyFont="1" applyBorder="1"/>
    <xf numFmtId="0" fontId="2" fillId="0" borderId="0" xfId="0" applyFont="1" applyBorder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0" fillId="0" borderId="27" xfId="0" applyFont="1" applyBorder="1" applyAlignment="1">
      <alignment horizontal="center" vertical="center" wrapText="1"/>
    </xf>
    <xf numFmtId="43" fontId="14" fillId="0" borderId="0" xfId="1" applyFont="1" applyBorder="1"/>
    <xf numFmtId="0" fontId="14" fillId="0" borderId="0" xfId="0" applyFont="1" applyBorder="1" applyAlignment="1"/>
    <xf numFmtId="43" fontId="14" fillId="0" borderId="0" xfId="0" applyNumberFormat="1" applyFont="1" applyBorder="1" applyAlignment="1"/>
    <xf numFmtId="0" fontId="2" fillId="0" borderId="0" xfId="0" applyFont="1" applyAlignment="1">
      <alignment horizontal="right" indent="1"/>
    </xf>
    <xf numFmtId="0" fontId="0" fillId="0" borderId="22" xfId="0" applyBorder="1"/>
    <xf numFmtId="0" fontId="10" fillId="0" borderId="26" xfId="0" applyFont="1" applyBorder="1" applyAlignment="1">
      <alignment horizontal="left" vertical="center" wrapText="1"/>
    </xf>
    <xf numFmtId="0" fontId="19" fillId="11" borderId="14" xfId="0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3" fillId="0" borderId="1" xfId="0" applyFont="1" applyBorder="1" applyAlignment="1">
      <alignment vertical="top" wrapText="1"/>
    </xf>
    <xf numFmtId="0" fontId="23" fillId="0" borderId="23" xfId="0" applyFont="1" applyBorder="1" applyAlignment="1">
      <alignment horizontal="center" vertical="center" wrapText="1"/>
    </xf>
    <xf numFmtId="0" fontId="23" fillId="4" borderId="33" xfId="0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2" fillId="11" borderId="0" xfId="0" applyFont="1" applyFill="1" applyBorder="1"/>
    <xf numFmtId="0" fontId="23" fillId="0" borderId="1" xfId="0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2" fillId="0" borderId="0" xfId="0" applyFont="1" applyBorder="1"/>
    <xf numFmtId="0" fontId="19" fillId="0" borderId="0" xfId="0" applyFont="1" applyBorder="1" applyAlignment="1">
      <alignment vertical="center" wrapText="1"/>
    </xf>
    <xf numFmtId="0" fontId="21" fillId="0" borderId="0" xfId="0" applyFont="1" applyBorder="1"/>
    <xf numFmtId="0" fontId="22" fillId="0" borderId="3" xfId="0" applyFont="1" applyBorder="1"/>
    <xf numFmtId="0" fontId="19" fillId="0" borderId="3" xfId="0" applyFont="1" applyBorder="1" applyAlignment="1">
      <alignment vertical="center" wrapText="1"/>
    </xf>
    <xf numFmtId="0" fontId="20" fillId="0" borderId="0" xfId="0" applyFont="1" applyAlignment="1">
      <alignment horizontal="right"/>
    </xf>
    <xf numFmtId="0" fontId="6" fillId="0" borderId="0" xfId="0" applyFont="1" applyAlignment="1">
      <alignment horizontal="left" vertical="top" wrapText="1"/>
    </xf>
    <xf numFmtId="0" fontId="4" fillId="0" borderId="22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4" fillId="0" borderId="0" xfId="0" applyFont="1"/>
    <xf numFmtId="0" fontId="25" fillId="0" borderId="0" xfId="0" applyFont="1" applyAlignment="1">
      <alignment horizontal="left"/>
    </xf>
    <xf numFmtId="0" fontId="23" fillId="0" borderId="27" xfId="0" applyFont="1" applyBorder="1" applyAlignment="1">
      <alignment vertical="top" wrapText="1"/>
    </xf>
    <xf numFmtId="0" fontId="19" fillId="11" borderId="22" xfId="0" applyFont="1" applyFill="1" applyBorder="1" applyAlignment="1">
      <alignment vertical="center"/>
    </xf>
    <xf numFmtId="0" fontId="23" fillId="4" borderId="44" xfId="0" applyFont="1" applyFill="1" applyBorder="1" applyAlignment="1">
      <alignment horizontal="center" vertical="center" wrapText="1"/>
    </xf>
    <xf numFmtId="0" fontId="19" fillId="11" borderId="37" xfId="0" applyFont="1" applyFill="1" applyBorder="1" applyAlignment="1">
      <alignment horizontal="center" vertical="center"/>
    </xf>
    <xf numFmtId="0" fontId="19" fillId="11" borderId="41" xfId="0" applyFont="1" applyFill="1" applyBorder="1" applyAlignment="1">
      <alignment horizontal="center" vertical="center" wrapText="1"/>
    </xf>
    <xf numFmtId="0" fontId="19" fillId="11" borderId="22" xfId="0" applyFont="1" applyFill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left" vertical="center" wrapText="1"/>
    </xf>
    <xf numFmtId="0" fontId="21" fillId="11" borderId="35" xfId="0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19" fillId="11" borderId="0" xfId="0" applyFont="1" applyFill="1" applyBorder="1" applyAlignment="1">
      <alignment vertical="center" wrapText="1"/>
    </xf>
    <xf numFmtId="0" fontId="19" fillId="4" borderId="40" xfId="0" applyFont="1" applyFill="1" applyBorder="1" applyAlignment="1">
      <alignment horizontal="center" vertical="center" wrapText="1"/>
    </xf>
    <xf numFmtId="0" fontId="19" fillId="4" borderId="38" xfId="0" applyFont="1" applyFill="1" applyBorder="1" applyAlignment="1">
      <alignment horizontal="center" vertical="center" wrapText="1"/>
    </xf>
    <xf numFmtId="0" fontId="19" fillId="11" borderId="21" xfId="0" applyFont="1" applyFill="1" applyBorder="1" applyAlignment="1">
      <alignment vertical="center"/>
    </xf>
    <xf numFmtId="0" fontId="19" fillId="11" borderId="22" xfId="0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2" fillId="0" borderId="45" xfId="0" applyFont="1" applyBorder="1" applyAlignment="1"/>
    <xf numFmtId="0" fontId="22" fillId="0" borderId="3" xfId="0" applyFont="1" applyBorder="1" applyAlignment="1"/>
    <xf numFmtId="0" fontId="7" fillId="0" borderId="22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22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22" xfId="0" applyFont="1" applyBorder="1" applyAlignment="1">
      <alignment vertical="center"/>
    </xf>
    <xf numFmtId="0" fontId="19" fillId="0" borderId="22" xfId="0" applyFont="1" applyBorder="1" applyAlignment="1">
      <alignment horizontal="center" vertical="center"/>
    </xf>
    <xf numFmtId="164" fontId="19" fillId="0" borderId="22" xfId="0" applyNumberFormat="1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6" fillId="9" borderId="22" xfId="0" applyFont="1" applyFill="1" applyBorder="1" applyAlignment="1">
      <alignment vertical="center"/>
    </xf>
    <xf numFmtId="0" fontId="26" fillId="9" borderId="22" xfId="0" applyFont="1" applyFill="1" applyBorder="1" applyAlignment="1">
      <alignment horizontal="center" vertical="center"/>
    </xf>
    <xf numFmtId="164" fontId="26" fillId="9" borderId="22" xfId="0" applyNumberFormat="1" applyFont="1" applyFill="1" applyBorder="1" applyAlignment="1">
      <alignment horizontal="center" vertical="center" wrapText="1"/>
    </xf>
    <xf numFmtId="0" fontId="26" fillId="9" borderId="22" xfId="0" applyFont="1" applyFill="1" applyBorder="1" applyAlignment="1">
      <alignment horizontal="center" vertical="center" wrapText="1"/>
    </xf>
    <xf numFmtId="0" fontId="23" fillId="0" borderId="0" xfId="0" applyFont="1" applyBorder="1"/>
    <xf numFmtId="0" fontId="19" fillId="0" borderId="0" xfId="0" applyFont="1"/>
    <xf numFmtId="0" fontId="19" fillId="0" borderId="22" xfId="0" applyFont="1" applyBorder="1"/>
    <xf numFmtId="0" fontId="19" fillId="4" borderId="22" xfId="0" applyFont="1" applyFill="1" applyBorder="1" applyAlignment="1">
      <alignment horizontal="center" vertical="center" wrapText="1"/>
    </xf>
    <xf numFmtId="43" fontId="19" fillId="4" borderId="22" xfId="1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43" fontId="19" fillId="3" borderId="22" xfId="1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43" fontId="19" fillId="5" borderId="22" xfId="1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43" fontId="19" fillId="2" borderId="22" xfId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center" vertical="center" wrapText="1"/>
    </xf>
    <xf numFmtId="43" fontId="19" fillId="8" borderId="22" xfId="1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vertical="center"/>
    </xf>
    <xf numFmtId="43" fontId="26" fillId="9" borderId="22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9" fillId="4" borderId="16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8" borderId="15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wrapText="1"/>
    </xf>
    <xf numFmtId="43" fontId="23" fillId="4" borderId="15" xfId="0" applyNumberFormat="1" applyFont="1" applyFill="1" applyBorder="1" applyAlignment="1">
      <alignment horizontal="center" vertical="center" wrapText="1"/>
    </xf>
    <xf numFmtId="43" fontId="23" fillId="3" borderId="15" xfId="0" applyNumberFormat="1" applyFont="1" applyFill="1" applyBorder="1" applyAlignment="1">
      <alignment horizontal="center" vertical="center" wrapText="1"/>
    </xf>
    <xf numFmtId="43" fontId="23" fillId="5" borderId="15" xfId="0" applyNumberFormat="1" applyFont="1" applyFill="1" applyBorder="1" applyAlignment="1">
      <alignment horizontal="center" vertical="center" wrapText="1"/>
    </xf>
    <xf numFmtId="4" fontId="23" fillId="2" borderId="15" xfId="0" applyNumberFormat="1" applyFont="1" applyFill="1" applyBorder="1" applyAlignment="1">
      <alignment horizontal="center" vertical="center" wrapText="1"/>
    </xf>
    <xf numFmtId="4" fontId="23" fillId="8" borderId="15" xfId="0" applyNumberFormat="1" applyFont="1" applyFill="1" applyBorder="1" applyAlignment="1">
      <alignment horizontal="center" vertical="center" wrapText="1"/>
    </xf>
    <xf numFmtId="0" fontId="23" fillId="4" borderId="0" xfId="0" applyFont="1" applyFill="1" applyBorder="1"/>
    <xf numFmtId="43" fontId="19" fillId="4" borderId="0" xfId="1" applyFont="1" applyFill="1" applyBorder="1" applyAlignment="1">
      <alignment horizontal="center" wrapText="1"/>
    </xf>
    <xf numFmtId="0" fontId="19" fillId="3" borderId="0" xfId="0" applyFont="1" applyFill="1" applyBorder="1"/>
    <xf numFmtId="43" fontId="19" fillId="3" borderId="0" xfId="1" applyFont="1" applyFill="1" applyBorder="1" applyAlignment="1">
      <alignment horizontal="center" wrapText="1"/>
    </xf>
    <xf numFmtId="0" fontId="19" fillId="6" borderId="0" xfId="0" applyFont="1" applyFill="1" applyBorder="1"/>
    <xf numFmtId="43" fontId="19" fillId="6" borderId="0" xfId="1" applyFont="1" applyFill="1" applyBorder="1" applyAlignment="1">
      <alignment horizontal="center" wrapText="1"/>
    </xf>
    <xf numFmtId="0" fontId="19" fillId="2" borderId="0" xfId="0" applyFont="1" applyFill="1" applyBorder="1"/>
    <xf numFmtId="43" fontId="19" fillId="2" borderId="0" xfId="1" applyFont="1" applyFill="1" applyBorder="1" applyAlignment="1">
      <alignment horizontal="center" wrapText="1"/>
    </xf>
    <xf numFmtId="0" fontId="19" fillId="8" borderId="0" xfId="0" applyFont="1" applyFill="1" applyBorder="1"/>
    <xf numFmtId="0" fontId="19" fillId="0" borderId="22" xfId="0" applyFont="1" applyBorder="1" applyAlignment="1">
      <alignment wrapText="1"/>
    </xf>
    <xf numFmtId="0" fontId="23" fillId="0" borderId="0" xfId="0" applyFont="1" applyAlignment="1"/>
    <xf numFmtId="0" fontId="19" fillId="0" borderId="0" xfId="0" applyFont="1" applyBorder="1" applyAlignment="1"/>
    <xf numFmtId="0" fontId="19" fillId="0" borderId="47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 wrapText="1"/>
    </xf>
    <xf numFmtId="0" fontId="19" fillId="0" borderId="19" xfId="0" applyFont="1" applyBorder="1" applyAlignment="1"/>
    <xf numFmtId="0" fontId="23" fillId="0" borderId="48" xfId="0" applyFont="1" applyBorder="1" applyAlignment="1">
      <alignment horizontal="center" vertical="center" wrapText="1"/>
    </xf>
    <xf numFmtId="0" fontId="23" fillId="4" borderId="49" xfId="0" applyFont="1" applyFill="1" applyBorder="1" applyAlignment="1">
      <alignment horizontal="center" vertical="center" wrapText="1"/>
    </xf>
    <xf numFmtId="0" fontId="23" fillId="4" borderId="50" xfId="0" applyFont="1" applyFill="1" applyBorder="1" applyAlignment="1">
      <alignment horizontal="center" vertical="center" wrapText="1"/>
    </xf>
    <xf numFmtId="0" fontId="23" fillId="4" borderId="51" xfId="0" applyFont="1" applyFill="1" applyBorder="1" applyAlignment="1">
      <alignment horizontal="center" vertical="center" wrapText="1"/>
    </xf>
    <xf numFmtId="0" fontId="23" fillId="3" borderId="50" xfId="0" applyFont="1" applyFill="1" applyBorder="1" applyAlignment="1">
      <alignment horizontal="center" vertical="center" wrapText="1"/>
    </xf>
    <xf numFmtId="0" fontId="23" fillId="3" borderId="51" xfId="0" applyFont="1" applyFill="1" applyBorder="1" applyAlignment="1">
      <alignment horizontal="center" vertical="center" wrapText="1"/>
    </xf>
    <xf numFmtId="0" fontId="23" fillId="5" borderId="50" xfId="0" applyFont="1" applyFill="1" applyBorder="1" applyAlignment="1">
      <alignment horizontal="center" vertical="center" wrapText="1"/>
    </xf>
    <xf numFmtId="0" fontId="23" fillId="5" borderId="51" xfId="0" applyFont="1" applyFill="1" applyBorder="1" applyAlignment="1">
      <alignment horizontal="center" vertical="center" wrapText="1"/>
    </xf>
    <xf numFmtId="4" fontId="23" fillId="2" borderId="50" xfId="0" applyNumberFormat="1" applyFont="1" applyFill="1" applyBorder="1" applyAlignment="1">
      <alignment horizontal="center" vertical="center" wrapText="1"/>
    </xf>
    <xf numFmtId="4" fontId="23" fillId="2" borderId="51" xfId="0" applyNumberFormat="1" applyFont="1" applyFill="1" applyBorder="1" applyAlignment="1">
      <alignment horizontal="center" vertical="center" wrapText="1"/>
    </xf>
    <xf numFmtId="4" fontId="23" fillId="8" borderId="50" xfId="0" applyNumberFormat="1" applyFont="1" applyFill="1" applyBorder="1" applyAlignment="1">
      <alignment horizontal="center" vertical="center" wrapText="1"/>
    </xf>
    <xf numFmtId="4" fontId="23" fillId="8" borderId="51" xfId="0" applyNumberFormat="1" applyFont="1" applyFill="1" applyBorder="1" applyAlignment="1">
      <alignment horizontal="center" vertical="center" wrapText="1"/>
    </xf>
    <xf numFmtId="0" fontId="19" fillId="4" borderId="22" xfId="0" applyFont="1" applyFill="1" applyBorder="1"/>
    <xf numFmtId="43" fontId="19" fillId="4" borderId="22" xfId="1" applyFont="1" applyFill="1" applyBorder="1" applyAlignment="1">
      <alignment horizontal="center" wrapText="1"/>
    </xf>
    <xf numFmtId="0" fontId="19" fillId="3" borderId="22" xfId="0" applyFont="1" applyFill="1" applyBorder="1"/>
    <xf numFmtId="43" fontId="19" fillId="3" borderId="22" xfId="1" applyFont="1" applyFill="1" applyBorder="1" applyAlignment="1">
      <alignment horizontal="center" wrapText="1"/>
    </xf>
    <xf numFmtId="0" fontId="19" fillId="5" borderId="22" xfId="0" applyFont="1" applyFill="1" applyBorder="1"/>
    <xf numFmtId="43" fontId="19" fillId="5" borderId="22" xfId="1" applyFont="1" applyFill="1" applyBorder="1" applyAlignment="1">
      <alignment horizontal="center" wrapText="1"/>
    </xf>
    <xf numFmtId="4" fontId="19" fillId="2" borderId="22" xfId="0" applyNumberFormat="1" applyFont="1" applyFill="1" applyBorder="1"/>
    <xf numFmtId="4" fontId="19" fillId="8" borderId="22" xfId="0" applyNumberFormat="1" applyFont="1" applyFill="1" applyBorder="1"/>
    <xf numFmtId="4" fontId="19" fillId="2" borderId="22" xfId="1" applyNumberFormat="1" applyFont="1" applyFill="1" applyBorder="1" applyAlignment="1">
      <alignment horizontal="right" wrapText="1"/>
    </xf>
    <xf numFmtId="4" fontId="19" fillId="8" borderId="22" xfId="1" applyNumberFormat="1" applyFont="1" applyFill="1" applyBorder="1" applyAlignment="1">
      <alignment horizontal="right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4" borderId="22" xfId="0" applyFont="1" applyFill="1" applyBorder="1" applyAlignment="1">
      <alignment horizontal="center" vertical="center" wrapText="1"/>
    </xf>
    <xf numFmtId="44" fontId="23" fillId="4" borderId="22" xfId="0" applyNumberFormat="1" applyFont="1" applyFill="1" applyBorder="1" applyAlignment="1">
      <alignment horizontal="center" vertical="center" wrapText="1"/>
    </xf>
    <xf numFmtId="44" fontId="23" fillId="4" borderId="22" xfId="1" applyNumberFormat="1" applyFont="1" applyFill="1" applyBorder="1" applyAlignment="1">
      <alignment horizontal="center" vertical="center" wrapText="1"/>
    </xf>
    <xf numFmtId="44" fontId="23" fillId="3" borderId="22" xfId="0" applyNumberFormat="1" applyFont="1" applyFill="1" applyBorder="1" applyAlignment="1">
      <alignment horizontal="center" vertical="center" wrapText="1"/>
    </xf>
    <xf numFmtId="44" fontId="23" fillId="3" borderId="22" xfId="1" applyNumberFormat="1" applyFont="1" applyFill="1" applyBorder="1" applyAlignment="1">
      <alignment horizontal="center" vertical="center" wrapText="1"/>
    </xf>
    <xf numFmtId="44" fontId="23" fillId="5" borderId="22" xfId="0" applyNumberFormat="1" applyFont="1" applyFill="1" applyBorder="1" applyAlignment="1">
      <alignment horizontal="center" vertical="center" wrapText="1"/>
    </xf>
    <xf numFmtId="44" fontId="23" fillId="5" borderId="22" xfId="1" applyNumberFormat="1" applyFont="1" applyFill="1" applyBorder="1" applyAlignment="1">
      <alignment horizontal="center" vertical="center" wrapText="1"/>
    </xf>
    <xf numFmtId="44" fontId="23" fillId="2" borderId="22" xfId="0" applyNumberFormat="1" applyFont="1" applyFill="1" applyBorder="1" applyAlignment="1">
      <alignment horizontal="center" vertical="center" wrapText="1"/>
    </xf>
    <xf numFmtId="44" fontId="23" fillId="2" borderId="22" xfId="1" applyNumberFormat="1" applyFont="1" applyFill="1" applyBorder="1" applyAlignment="1">
      <alignment horizontal="center" vertical="center" wrapText="1"/>
    </xf>
    <xf numFmtId="44" fontId="23" fillId="8" borderId="22" xfId="0" applyNumberFormat="1" applyFont="1" applyFill="1" applyBorder="1" applyAlignment="1">
      <alignment horizontal="center" vertical="center" wrapText="1"/>
    </xf>
    <xf numFmtId="44" fontId="23" fillId="8" borderId="22" xfId="1" applyNumberFormat="1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left" wrapText="1"/>
    </xf>
    <xf numFmtId="44" fontId="23" fillId="7" borderId="22" xfId="0" applyNumberFormat="1" applyFont="1" applyFill="1" applyBorder="1" applyAlignment="1">
      <alignment horizontal="center" vertical="center" wrapText="1"/>
    </xf>
    <xf numFmtId="44" fontId="23" fillId="7" borderId="22" xfId="1" applyNumberFormat="1" applyFont="1" applyFill="1" applyBorder="1" applyAlignment="1">
      <alignment horizontal="center" vertical="center" wrapText="1"/>
    </xf>
    <xf numFmtId="0" fontId="27" fillId="0" borderId="22" xfId="0" applyFont="1" applyBorder="1" applyAlignment="1">
      <alignment wrapText="1"/>
    </xf>
    <xf numFmtId="43" fontId="23" fillId="4" borderId="22" xfId="1" applyFont="1" applyFill="1" applyBorder="1" applyAlignment="1"/>
    <xf numFmtId="43" fontId="19" fillId="4" borderId="22" xfId="1" applyFont="1" applyFill="1" applyBorder="1" applyAlignment="1"/>
    <xf numFmtId="43" fontId="23" fillId="3" borderId="22" xfId="1" applyFont="1" applyFill="1" applyBorder="1" applyAlignment="1"/>
    <xf numFmtId="43" fontId="19" fillId="3" borderId="22" xfId="1" applyFont="1" applyFill="1" applyBorder="1" applyAlignment="1"/>
    <xf numFmtId="164" fontId="19" fillId="3" borderId="22" xfId="1" applyNumberFormat="1" applyFont="1" applyFill="1" applyBorder="1" applyAlignment="1"/>
    <xf numFmtId="43" fontId="19" fillId="7" borderId="22" xfId="1" applyFont="1" applyFill="1" applyBorder="1" applyAlignment="1"/>
    <xf numFmtId="43" fontId="23" fillId="2" borderId="22" xfId="1" applyFont="1" applyFill="1" applyBorder="1" applyAlignment="1"/>
    <xf numFmtId="43" fontId="19" fillId="2" borderId="22" xfId="1" applyFont="1" applyFill="1" applyBorder="1" applyAlignment="1"/>
    <xf numFmtId="43" fontId="23" fillId="8" borderId="22" xfId="1" applyFont="1" applyFill="1" applyBorder="1" applyAlignment="1"/>
    <xf numFmtId="164" fontId="19" fillId="8" borderId="22" xfId="1" applyNumberFormat="1" applyFont="1" applyFill="1" applyBorder="1" applyAlignment="1"/>
    <xf numFmtId="43" fontId="19" fillId="8" borderId="22" xfId="1" applyFont="1" applyFill="1" applyBorder="1" applyAlignment="1"/>
    <xf numFmtId="0" fontId="19" fillId="0" borderId="0" xfId="0" applyFont="1" applyBorder="1" applyAlignment="1">
      <alignment wrapText="1"/>
    </xf>
    <xf numFmtId="43" fontId="19" fillId="8" borderId="0" xfId="1" applyFont="1" applyFill="1" applyBorder="1" applyAlignment="1">
      <alignment horizontal="center" wrapText="1"/>
    </xf>
    <xf numFmtId="0" fontId="19" fillId="0" borderId="0" xfId="0" applyFont="1" applyBorder="1"/>
    <xf numFmtId="9" fontId="0" fillId="0" borderId="0" xfId="0" applyNumberFormat="1"/>
    <xf numFmtId="0" fontId="14" fillId="0" borderId="0" xfId="0" applyFont="1" applyBorder="1" applyAlignment="1">
      <alignment horizontal="center"/>
    </xf>
    <xf numFmtId="44" fontId="21" fillId="12" borderId="22" xfId="0" applyNumberFormat="1" applyFont="1" applyFill="1" applyBorder="1" applyAlignment="1">
      <alignment horizontal="center"/>
    </xf>
    <xf numFmtId="7" fontId="12" fillId="12" borderId="22" xfId="1" applyNumberFormat="1" applyFont="1" applyFill="1" applyBorder="1" applyAlignment="1">
      <alignment horizontal="right" vertical="center" wrapText="1" indent="1"/>
    </xf>
    <xf numFmtId="0" fontId="13" fillId="0" borderId="22" xfId="0" applyFont="1" applyBorder="1" applyAlignment="1">
      <alignment wrapText="1"/>
    </xf>
    <xf numFmtId="0" fontId="10" fillId="0" borderId="37" xfId="0" applyFont="1" applyBorder="1" applyAlignment="1">
      <alignment horizontal="center" vertical="center" wrapText="1"/>
    </xf>
    <xf numFmtId="164" fontId="10" fillId="0" borderId="35" xfId="0" applyNumberFormat="1" applyFont="1" applyBorder="1" applyAlignment="1">
      <alignment horizontal="center" vertical="center" wrapText="1"/>
    </xf>
    <xf numFmtId="0" fontId="9" fillId="0" borderId="17" xfId="0" applyFont="1" applyFill="1" applyBorder="1"/>
    <xf numFmtId="0" fontId="9" fillId="0" borderId="48" xfId="0" applyFont="1" applyFill="1" applyBorder="1"/>
    <xf numFmtId="0" fontId="9" fillId="0" borderId="19" xfId="0" applyFont="1" applyFill="1" applyBorder="1"/>
    <xf numFmtId="0" fontId="9" fillId="0" borderId="46" xfId="0" applyFont="1" applyFill="1" applyBorder="1"/>
    <xf numFmtId="0" fontId="9" fillId="0" borderId="18" xfId="0" applyFont="1" applyFill="1" applyBorder="1" applyAlignment="1">
      <alignment horizontal="left" wrapText="1"/>
    </xf>
    <xf numFmtId="0" fontId="30" fillId="0" borderId="0" xfId="0" applyFont="1"/>
    <xf numFmtId="0" fontId="2" fillId="0" borderId="0" xfId="0" applyFont="1"/>
    <xf numFmtId="0" fontId="6" fillId="0" borderId="22" xfId="0" applyFont="1" applyBorder="1"/>
    <xf numFmtId="0" fontId="6" fillId="0" borderId="22" xfId="0" applyFont="1" applyBorder="1" applyAlignment="1">
      <alignment vertical="center"/>
    </xf>
    <xf numFmtId="0" fontId="6" fillId="0" borderId="22" xfId="0" applyFont="1" applyBorder="1" applyAlignment="1">
      <alignment horizontal="left" vertical="center"/>
    </xf>
    <xf numFmtId="0" fontId="9" fillId="13" borderId="22" xfId="0" applyFont="1" applyFill="1" applyBorder="1"/>
    <xf numFmtId="0" fontId="33" fillId="0" borderId="0" xfId="0" applyFont="1" applyAlignment="1">
      <alignment vertical="center"/>
    </xf>
    <xf numFmtId="0" fontId="9" fillId="0" borderId="45" xfId="0" applyFont="1" applyFill="1" applyBorder="1" applyAlignment="1">
      <alignment vertical="center"/>
    </xf>
    <xf numFmtId="43" fontId="31" fillId="0" borderId="33" xfId="0" applyNumberFormat="1" applyFont="1" applyBorder="1" applyAlignment="1" applyProtection="1">
      <alignment horizontal="center" wrapText="1"/>
    </xf>
    <xf numFmtId="7" fontId="21" fillId="9" borderId="27" xfId="1" applyNumberFormat="1" applyFont="1" applyFill="1" applyBorder="1" applyAlignment="1" applyProtection="1">
      <alignment horizontal="center" vertical="center"/>
      <protection locked="0"/>
    </xf>
    <xf numFmtId="7" fontId="21" fillId="9" borderId="1" xfId="1" applyNumberFormat="1" applyFont="1" applyFill="1" applyBorder="1" applyAlignment="1" applyProtection="1">
      <alignment horizontal="center" vertical="center"/>
      <protection locked="0"/>
    </xf>
    <xf numFmtId="0" fontId="7" fillId="9" borderId="0" xfId="0" applyFont="1" applyFill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6" fillId="14" borderId="22" xfId="0" applyFont="1" applyFill="1" applyBorder="1" applyAlignment="1">
      <alignment vertical="center"/>
    </xf>
    <xf numFmtId="0" fontId="16" fillId="14" borderId="22" xfId="0" applyFont="1" applyFill="1" applyBorder="1" applyAlignment="1">
      <alignment horizontal="center" vertical="center"/>
    </xf>
    <xf numFmtId="164" fontId="16" fillId="14" borderId="22" xfId="0" applyNumberFormat="1" applyFont="1" applyFill="1" applyBorder="1" applyAlignment="1">
      <alignment horizontal="center" vertical="center" wrapText="1"/>
    </xf>
    <xf numFmtId="0" fontId="16" fillId="14" borderId="22" xfId="0" applyFont="1" applyFill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44" fontId="10" fillId="0" borderId="27" xfId="0" applyNumberFormat="1" applyFont="1" applyBorder="1" applyAlignment="1" applyProtection="1">
      <alignment horizontal="center" vertical="center" wrapText="1"/>
      <protection locked="0"/>
    </xf>
    <xf numFmtId="44" fontId="10" fillId="0" borderId="1" xfId="0" applyNumberFormat="1" applyFont="1" applyBorder="1" applyAlignment="1" applyProtection="1">
      <alignment horizontal="center" vertical="center" wrapText="1"/>
      <protection locked="0"/>
    </xf>
    <xf numFmtId="44" fontId="10" fillId="0" borderId="8" xfId="0" applyNumberFormat="1" applyFont="1" applyBorder="1" applyAlignment="1" applyProtection="1">
      <alignment horizontal="center" vertical="center" wrapText="1"/>
      <protection locked="0"/>
    </xf>
    <xf numFmtId="44" fontId="10" fillId="0" borderId="12" xfId="1" applyNumberFormat="1" applyFont="1" applyBorder="1" applyAlignment="1" applyProtection="1">
      <alignment horizontal="center" vertical="center" wrapText="1"/>
    </xf>
    <xf numFmtId="44" fontId="12" fillId="0" borderId="22" xfId="1" applyNumberFormat="1" applyFont="1" applyBorder="1" applyAlignment="1" applyProtection="1">
      <alignment horizontal="center" vertical="center" wrapText="1"/>
    </xf>
    <xf numFmtId="7" fontId="23" fillId="4" borderId="1" xfId="0" applyNumberFormat="1" applyFont="1" applyFill="1" applyBorder="1" applyAlignment="1" applyProtection="1">
      <alignment horizontal="center" vertical="center" wrapText="1"/>
      <protection locked="0"/>
    </xf>
    <xf numFmtId="7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7" fontId="2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3" fillId="8" borderId="1" xfId="0" applyNumberFormat="1" applyFont="1" applyFill="1" applyBorder="1" applyAlignment="1" applyProtection="1">
      <alignment horizontal="center" vertical="center" wrapText="1"/>
      <protection locked="0"/>
    </xf>
    <xf numFmtId="44" fontId="10" fillId="0" borderId="12" xfId="1" applyNumberFormat="1" applyFont="1" applyBorder="1" applyAlignment="1">
      <alignment horizontal="center" vertical="center" wrapText="1"/>
    </xf>
    <xf numFmtId="44" fontId="10" fillId="0" borderId="6" xfId="1" applyNumberFormat="1" applyFont="1" applyBorder="1" applyAlignment="1">
      <alignment horizontal="center" vertical="center" wrapText="1"/>
    </xf>
    <xf numFmtId="44" fontId="10" fillId="0" borderId="11" xfId="1" applyNumberFormat="1" applyFont="1" applyBorder="1" applyAlignment="1">
      <alignment horizontal="center" vertical="center" wrapText="1"/>
    </xf>
    <xf numFmtId="44" fontId="10" fillId="0" borderId="10" xfId="1" applyNumberFormat="1" applyFont="1" applyBorder="1" applyAlignment="1">
      <alignment horizontal="center" vertical="center" wrapText="1"/>
    </xf>
    <xf numFmtId="7" fontId="10" fillId="0" borderId="27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11" borderId="41" xfId="0" applyFont="1" applyFill="1" applyBorder="1" applyAlignment="1">
      <alignment horizontal="center" vertical="center" wrapText="1"/>
    </xf>
    <xf numFmtId="0" fontId="19" fillId="11" borderId="42" xfId="0" applyFont="1" applyFill="1" applyBorder="1" applyAlignment="1">
      <alignment horizontal="center" vertical="center" wrapText="1"/>
    </xf>
    <xf numFmtId="0" fontId="19" fillId="11" borderId="43" xfId="0" applyFont="1" applyFill="1" applyBorder="1" applyAlignment="1">
      <alignment horizontal="center" vertical="center" wrapText="1"/>
    </xf>
    <xf numFmtId="0" fontId="19" fillId="11" borderId="41" xfId="0" applyFont="1" applyFill="1" applyBorder="1" applyAlignment="1">
      <alignment horizontal="center" vertical="center"/>
    </xf>
    <xf numFmtId="0" fontId="19" fillId="11" borderId="42" xfId="0" applyFont="1" applyFill="1" applyBorder="1" applyAlignment="1">
      <alignment horizontal="center" vertical="center"/>
    </xf>
    <xf numFmtId="0" fontId="19" fillId="11" borderId="43" xfId="0" applyFont="1" applyFill="1" applyBorder="1" applyAlignment="1">
      <alignment horizontal="center" vertical="center"/>
    </xf>
    <xf numFmtId="0" fontId="19" fillId="11" borderId="4" xfId="0" applyFont="1" applyFill="1" applyBorder="1" applyAlignment="1">
      <alignment horizontal="center" vertical="center"/>
    </xf>
    <xf numFmtId="0" fontId="19" fillId="11" borderId="37" xfId="0" applyFont="1" applyFill="1" applyBorder="1" applyAlignment="1">
      <alignment horizontal="center" vertical="center"/>
    </xf>
    <xf numFmtId="0" fontId="19" fillId="11" borderId="3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22" fillId="9" borderId="22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wrapText="1"/>
    </xf>
    <xf numFmtId="0" fontId="20" fillId="0" borderId="37" xfId="0" applyFont="1" applyBorder="1" applyAlignment="1">
      <alignment horizontal="left" wrapText="1"/>
    </xf>
    <xf numFmtId="0" fontId="20" fillId="0" borderId="35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19" fillId="0" borderId="4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wrapText="1"/>
    </xf>
    <xf numFmtId="0" fontId="6" fillId="0" borderId="37" xfId="0" applyFont="1" applyBorder="1" applyAlignment="1">
      <alignment horizontal="left" wrapText="1"/>
    </xf>
    <xf numFmtId="0" fontId="19" fillId="8" borderId="29" xfId="0" applyFont="1" applyFill="1" applyBorder="1" applyAlignment="1">
      <alignment horizontal="center" wrapText="1"/>
    </xf>
    <xf numFmtId="0" fontId="19" fillId="8" borderId="30" xfId="0" applyFont="1" applyFill="1" applyBorder="1" applyAlignment="1">
      <alignment horizontal="center" wrapText="1"/>
    </xf>
    <xf numFmtId="0" fontId="19" fillId="5" borderId="29" xfId="0" applyFont="1" applyFill="1" applyBorder="1" applyAlignment="1">
      <alignment horizontal="center" wrapText="1"/>
    </xf>
    <xf numFmtId="0" fontId="19" fillId="5" borderId="30" xfId="0" applyFont="1" applyFill="1" applyBorder="1" applyAlignment="1">
      <alignment horizontal="center" wrapText="1"/>
    </xf>
    <xf numFmtId="0" fontId="19" fillId="2" borderId="29" xfId="0" applyFont="1" applyFill="1" applyBorder="1" applyAlignment="1">
      <alignment horizontal="center" wrapText="1"/>
    </xf>
    <xf numFmtId="0" fontId="19" fillId="2" borderId="30" xfId="0" applyFont="1" applyFill="1" applyBorder="1" applyAlignment="1">
      <alignment horizontal="center" wrapText="1"/>
    </xf>
    <xf numFmtId="0" fontId="19" fillId="0" borderId="4" xfId="0" applyFont="1" applyBorder="1" applyAlignment="1">
      <alignment horizontal="left" wrapText="1"/>
    </xf>
    <xf numFmtId="0" fontId="19" fillId="0" borderId="37" xfId="0" applyFont="1" applyBorder="1" applyAlignment="1">
      <alignment horizontal="left" wrapText="1"/>
    </xf>
    <xf numFmtId="0" fontId="19" fillId="0" borderId="35" xfId="0" applyFont="1" applyBorder="1" applyAlignment="1">
      <alignment horizontal="left" wrapText="1"/>
    </xf>
    <xf numFmtId="0" fontId="19" fillId="0" borderId="4" xfId="0" applyFont="1" applyBorder="1" applyAlignment="1">
      <alignment horizontal="center" wrapText="1"/>
    </xf>
    <xf numFmtId="0" fontId="19" fillId="0" borderId="37" xfId="0" applyFont="1" applyBorder="1" applyAlignment="1">
      <alignment horizontal="center" wrapText="1"/>
    </xf>
    <xf numFmtId="0" fontId="19" fillId="0" borderId="35" xfId="0" applyFont="1" applyBorder="1" applyAlignment="1">
      <alignment horizontal="center" wrapText="1"/>
    </xf>
    <xf numFmtId="0" fontId="19" fillId="4" borderId="28" xfId="0" applyFont="1" applyFill="1" applyBorder="1" applyAlignment="1">
      <alignment horizontal="center" wrapText="1"/>
    </xf>
    <xf numFmtId="0" fontId="19" fillId="4" borderId="29" xfId="0" applyFont="1" applyFill="1" applyBorder="1" applyAlignment="1">
      <alignment horizontal="center" wrapText="1"/>
    </xf>
    <xf numFmtId="0" fontId="19" fillId="4" borderId="30" xfId="0" applyFont="1" applyFill="1" applyBorder="1" applyAlignment="1">
      <alignment horizontal="center" wrapText="1"/>
    </xf>
    <xf numFmtId="0" fontId="19" fillId="3" borderId="29" xfId="0" applyFont="1" applyFill="1" applyBorder="1" applyAlignment="1">
      <alignment horizontal="center" wrapText="1"/>
    </xf>
    <xf numFmtId="0" fontId="19" fillId="3" borderId="30" xfId="0" applyFont="1" applyFill="1" applyBorder="1" applyAlignment="1">
      <alignment horizontal="center" wrapText="1"/>
    </xf>
    <xf numFmtId="44" fontId="19" fillId="10" borderId="3" xfId="0" applyNumberFormat="1" applyFont="1" applyFill="1" applyBorder="1" applyAlignment="1"/>
    <xf numFmtId="0" fontId="0" fillId="0" borderId="0" xfId="0" applyAlignment="1"/>
    <xf numFmtId="0" fontId="19" fillId="0" borderId="0" xfId="0" applyFont="1" applyAlignment="1">
      <alignment horizontal="left" wrapText="1"/>
    </xf>
    <xf numFmtId="0" fontId="6" fillId="0" borderId="35" xfId="0" applyFont="1" applyBorder="1" applyAlignment="1">
      <alignment horizontal="left" wrapText="1"/>
    </xf>
    <xf numFmtId="0" fontId="9" fillId="0" borderId="58" xfId="0" applyFont="1" applyFill="1" applyBorder="1" applyAlignment="1">
      <alignment horizontal="center" wrapText="1"/>
    </xf>
    <xf numFmtId="0" fontId="9" fillId="0" borderId="31" xfId="0" applyFont="1" applyFill="1" applyBorder="1" applyAlignment="1">
      <alignment horizontal="center" wrapText="1"/>
    </xf>
    <xf numFmtId="164" fontId="32" fillId="0" borderId="25" xfId="0" applyNumberFormat="1" applyFont="1" applyBorder="1" applyAlignment="1">
      <alignment horizontal="right"/>
    </xf>
    <xf numFmtId="164" fontId="32" fillId="0" borderId="32" xfId="0" applyNumberFormat="1" applyFont="1" applyBorder="1" applyAlignment="1">
      <alignment horizontal="right"/>
    </xf>
    <xf numFmtId="164" fontId="29" fillId="0" borderId="33" xfId="0" applyNumberFormat="1" applyFont="1" applyBorder="1" applyAlignment="1" applyProtection="1">
      <alignment horizontal="right" wrapText="1"/>
      <protection locked="0"/>
    </xf>
    <xf numFmtId="164" fontId="29" fillId="0" borderId="24" xfId="0" applyNumberFormat="1" applyFont="1" applyBorder="1" applyAlignment="1" applyProtection="1">
      <alignment horizontal="right" wrapText="1"/>
      <protection locked="0"/>
    </xf>
    <xf numFmtId="164" fontId="29" fillId="0" borderId="39" xfId="0" applyNumberFormat="1" applyFont="1" applyBorder="1" applyAlignment="1" applyProtection="1">
      <alignment horizontal="right" wrapText="1"/>
      <protection locked="0"/>
    </xf>
    <xf numFmtId="164" fontId="29" fillId="0" borderId="56" xfId="0" applyNumberFormat="1" applyFont="1" applyBorder="1" applyAlignment="1" applyProtection="1">
      <alignment horizontal="right" wrapText="1"/>
      <protection locked="0"/>
    </xf>
    <xf numFmtId="164" fontId="29" fillId="0" borderId="34" xfId="0" applyNumberFormat="1" applyFont="1" applyBorder="1" applyAlignment="1" applyProtection="1">
      <alignment horizontal="right" wrapText="1"/>
      <protection locked="0"/>
    </xf>
    <xf numFmtId="164" fontId="29" fillId="0" borderId="57" xfId="0" applyNumberFormat="1" applyFont="1" applyBorder="1" applyAlignment="1" applyProtection="1">
      <alignment horizontal="right" wrapText="1"/>
      <protection locked="0"/>
    </xf>
    <xf numFmtId="43" fontId="29" fillId="0" borderId="55" xfId="0" applyNumberFormat="1" applyFont="1" applyBorder="1" applyAlignment="1" applyProtection="1">
      <alignment horizontal="right" wrapText="1"/>
      <protection locked="0"/>
    </xf>
    <xf numFmtId="0" fontId="29" fillId="0" borderId="25" xfId="0" applyFont="1" applyBorder="1" applyAlignment="1" applyProtection="1">
      <alignment horizontal="right" wrapText="1"/>
      <protection locked="0"/>
    </xf>
    <xf numFmtId="0" fontId="29" fillId="0" borderId="32" xfId="0" applyFont="1" applyBorder="1" applyAlignment="1" applyProtection="1">
      <alignment horizontal="right" wrapText="1"/>
      <protection locked="0"/>
    </xf>
    <xf numFmtId="43" fontId="9" fillId="0" borderId="52" xfId="0" applyNumberFormat="1" applyFont="1" applyBorder="1" applyAlignment="1" applyProtection="1">
      <alignment horizontal="right" wrapText="1"/>
    </xf>
    <xf numFmtId="0" fontId="9" fillId="0" borderId="53" xfId="0" applyFont="1" applyBorder="1" applyAlignment="1" applyProtection="1">
      <alignment horizontal="right" wrapText="1"/>
    </xf>
    <xf numFmtId="0" fontId="9" fillId="0" borderId="54" xfId="0" applyFont="1" applyBorder="1" applyAlignment="1" applyProtection="1">
      <alignment horizontal="right" wrapText="1"/>
    </xf>
    <xf numFmtId="43" fontId="28" fillId="0" borderId="24" xfId="0" applyNumberFormat="1" applyFont="1" applyFill="1" applyBorder="1" applyAlignment="1">
      <alignment horizontal="center" wrapText="1"/>
    </xf>
    <xf numFmtId="43" fontId="28" fillId="0" borderId="39" xfId="0" applyNumberFormat="1" applyFont="1" applyFill="1" applyBorder="1" applyAlignment="1">
      <alignment horizontal="center" wrapText="1"/>
    </xf>
    <xf numFmtId="0" fontId="9" fillId="13" borderId="4" xfId="0" applyFont="1" applyFill="1" applyBorder="1" applyAlignment="1">
      <alignment horizontal="center" wrapText="1"/>
    </xf>
    <xf numFmtId="0" fontId="9" fillId="13" borderId="37" xfId="0" applyFont="1" applyFill="1" applyBorder="1" applyAlignment="1">
      <alignment horizontal="center" wrapText="1"/>
    </xf>
    <xf numFmtId="0" fontId="9" fillId="13" borderId="35" xfId="0" applyFont="1" applyFill="1" applyBorder="1" applyAlignment="1">
      <alignment horizontal="center" wrapText="1"/>
    </xf>
    <xf numFmtId="7" fontId="29" fillId="0" borderId="52" xfId="0" applyNumberFormat="1" applyFont="1" applyBorder="1" applyAlignment="1" applyProtection="1">
      <alignment horizontal="right" wrapText="1"/>
      <protection locked="0"/>
    </xf>
    <xf numFmtId="0" fontId="29" fillId="0" borderId="53" xfId="0" applyFont="1" applyBorder="1" applyAlignment="1" applyProtection="1">
      <alignment horizontal="right" wrapText="1"/>
      <protection locked="0"/>
    </xf>
    <xf numFmtId="0" fontId="29" fillId="0" borderId="54" xfId="0" applyFont="1" applyBorder="1" applyAlignment="1" applyProtection="1">
      <alignment horizontal="right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487263</xdr:colOff>
      <xdr:row>1</xdr:row>
      <xdr:rowOff>25121</xdr:rowOff>
    </xdr:from>
    <xdr:to>
      <xdr:col>11</xdr:col>
      <xdr:colOff>1567438</xdr:colOff>
      <xdr:row>4</xdr:row>
      <xdr:rowOff>174379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31439" y="226088"/>
          <a:ext cx="6062483" cy="944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1501775</xdr:colOff>
      <xdr:row>0</xdr:row>
      <xdr:rowOff>40323</xdr:rowOff>
    </xdr:from>
    <xdr:to>
      <xdr:col>3</xdr:col>
      <xdr:colOff>1501140</xdr:colOff>
      <xdr:row>3</xdr:row>
      <xdr:rowOff>173641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3895" y="40323"/>
          <a:ext cx="3047365" cy="6971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1276680</xdr:colOff>
      <xdr:row>0</xdr:row>
      <xdr:rowOff>15698</xdr:rowOff>
    </xdr:from>
    <xdr:to>
      <xdr:col>5</xdr:col>
      <xdr:colOff>75259</xdr:colOff>
      <xdr:row>5</xdr:row>
      <xdr:rowOff>81434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1050" y="15698"/>
          <a:ext cx="4988653" cy="1204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566271</xdr:colOff>
      <xdr:row>1</xdr:row>
      <xdr:rowOff>44823</xdr:rowOff>
    </xdr:from>
    <xdr:to>
      <xdr:col>22</xdr:col>
      <xdr:colOff>1566979</xdr:colOff>
      <xdr:row>4</xdr:row>
      <xdr:rowOff>298823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75212" y="224117"/>
          <a:ext cx="5273886" cy="9338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272144</xdr:colOff>
      <xdr:row>1</xdr:row>
      <xdr:rowOff>41730</xdr:rowOff>
    </xdr:from>
    <xdr:to>
      <xdr:col>14</xdr:col>
      <xdr:colOff>345391</xdr:colOff>
      <xdr:row>6</xdr:row>
      <xdr:rowOff>108125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60487" y="226787"/>
          <a:ext cx="5287504" cy="12427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537882</xdr:colOff>
      <xdr:row>1</xdr:row>
      <xdr:rowOff>97118</xdr:rowOff>
    </xdr:from>
    <xdr:to>
      <xdr:col>11</xdr:col>
      <xdr:colOff>538146</xdr:colOff>
      <xdr:row>5</xdr:row>
      <xdr:rowOff>19364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1882" y="1710765"/>
          <a:ext cx="3063205" cy="684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3:M89"/>
  <sheetViews>
    <sheetView tabSelected="1" view="pageBreakPreview" topLeftCell="A19" zoomScale="63" zoomScaleNormal="65" zoomScaleSheetLayoutView="63" workbookViewId="0">
      <selection activeCell="E29" sqref="E29"/>
    </sheetView>
  </sheetViews>
  <sheetFormatPr defaultRowHeight="15.6" x14ac:dyDescent="0.3"/>
  <cols>
    <col min="1" max="1" width="48.109375" style="37" customWidth="1"/>
    <col min="2" max="2" width="9.109375" style="37" customWidth="1"/>
    <col min="3" max="3" width="16.5546875" style="37" customWidth="1"/>
    <col min="4" max="4" width="25.33203125" style="37" customWidth="1"/>
    <col min="5" max="5" width="22.88671875" style="37" customWidth="1"/>
    <col min="6" max="6" width="23.88671875" style="37" customWidth="1"/>
    <col min="7" max="7" width="21.77734375" style="37" customWidth="1"/>
    <col min="8" max="8" width="23.5546875" style="37" customWidth="1"/>
    <col min="9" max="9" width="8.88671875" style="37"/>
    <col min="10" max="10" width="63.109375" style="37" customWidth="1"/>
    <col min="11" max="11" width="9.5546875" style="37" customWidth="1"/>
    <col min="12" max="12" width="25.109375" style="37" customWidth="1"/>
    <col min="13" max="16384" width="8.88671875" style="37"/>
  </cols>
  <sheetData>
    <row r="3" spans="1:8" ht="31.2" customHeight="1" x14ac:dyDescent="0.3">
      <c r="A3" s="265" t="s">
        <v>114</v>
      </c>
      <c r="B3" s="265"/>
      <c r="C3" s="264"/>
      <c r="D3" s="264"/>
      <c r="E3" s="58"/>
    </row>
    <row r="5" spans="1:8" ht="16.2" thickBot="1" x14ac:dyDescent="0.35"/>
    <row r="6" spans="1:8" ht="42" customHeight="1" thickBot="1" x14ac:dyDescent="0.35">
      <c r="A6" s="55" t="s">
        <v>109</v>
      </c>
      <c r="B6" s="275" t="s">
        <v>110</v>
      </c>
      <c r="C6" s="276"/>
      <c r="D6" s="276"/>
      <c r="E6" s="276"/>
      <c r="F6" s="276"/>
      <c r="G6" s="276"/>
      <c r="H6" s="277"/>
    </row>
    <row r="7" spans="1:8" ht="45" customHeight="1" thickBot="1" x14ac:dyDescent="0.35">
      <c r="A7" s="56" t="s">
        <v>111</v>
      </c>
      <c r="B7" s="275" t="s">
        <v>112</v>
      </c>
      <c r="C7" s="276"/>
      <c r="D7" s="276"/>
      <c r="E7" s="276"/>
      <c r="F7" s="276"/>
      <c r="G7" s="276"/>
      <c r="H7" s="277"/>
    </row>
    <row r="8" spans="1:8" ht="37.799999999999997" customHeight="1" thickBot="1" x14ac:dyDescent="0.35">
      <c r="A8" s="57" t="s">
        <v>108</v>
      </c>
      <c r="B8" s="278"/>
      <c r="C8" s="278"/>
      <c r="D8" s="278"/>
      <c r="E8" s="278"/>
      <c r="F8" s="278"/>
      <c r="G8" s="278"/>
      <c r="H8" s="278"/>
    </row>
    <row r="10" spans="1:8" ht="17.399999999999999" x14ac:dyDescent="0.3">
      <c r="A10" s="59" t="s">
        <v>107</v>
      </c>
      <c r="B10" s="39"/>
      <c r="C10" s="39"/>
      <c r="D10" s="39"/>
      <c r="E10" s="39"/>
      <c r="F10" s="39"/>
      <c r="G10" s="39"/>
      <c r="H10" s="39"/>
    </row>
    <row r="11" spans="1:8" ht="17.399999999999999" x14ac:dyDescent="0.3">
      <c r="A11" s="60" t="s">
        <v>100</v>
      </c>
      <c r="B11" s="39"/>
      <c r="C11" s="39"/>
      <c r="D11" s="39"/>
      <c r="E11" s="39"/>
      <c r="F11" s="39"/>
      <c r="G11" s="39"/>
      <c r="H11" s="39"/>
    </row>
    <row r="12" spans="1:8" ht="17.399999999999999" x14ac:dyDescent="0.3">
      <c r="A12" s="60" t="s">
        <v>130</v>
      </c>
      <c r="B12" s="39"/>
      <c r="C12" s="39"/>
      <c r="D12" s="39"/>
      <c r="E12" s="39"/>
      <c r="F12" s="39"/>
      <c r="G12" s="39"/>
      <c r="H12" s="39"/>
    </row>
    <row r="13" spans="1:8" ht="17.399999999999999" x14ac:dyDescent="0.3">
      <c r="A13" s="60" t="s">
        <v>101</v>
      </c>
      <c r="B13" s="39"/>
      <c r="C13" s="39"/>
      <c r="D13" s="39"/>
      <c r="E13" s="39"/>
      <c r="F13" s="39"/>
      <c r="G13" s="39"/>
      <c r="H13" s="39"/>
    </row>
    <row r="14" spans="1:8" ht="17.399999999999999" x14ac:dyDescent="0.3">
      <c r="A14" s="60" t="s">
        <v>105</v>
      </c>
      <c r="B14" s="39"/>
      <c r="C14" s="39"/>
      <c r="D14" s="39"/>
      <c r="E14" s="39"/>
      <c r="F14" s="39"/>
      <c r="G14" s="39"/>
      <c r="H14" s="39"/>
    </row>
    <row r="15" spans="1:8" ht="17.399999999999999" x14ac:dyDescent="0.3">
      <c r="A15" s="60" t="s">
        <v>106</v>
      </c>
      <c r="B15" s="39"/>
      <c r="C15" s="39"/>
      <c r="D15" s="39"/>
      <c r="E15" s="39"/>
      <c r="F15" s="39"/>
      <c r="G15" s="39"/>
      <c r="H15" s="39"/>
    </row>
    <row r="16" spans="1:8" ht="17.399999999999999" x14ac:dyDescent="0.3">
      <c r="A16" s="60" t="s">
        <v>102</v>
      </c>
      <c r="B16" s="39"/>
      <c r="C16" s="39"/>
      <c r="D16" s="39"/>
      <c r="E16" s="39"/>
      <c r="F16" s="39"/>
      <c r="G16" s="39"/>
      <c r="H16" s="39"/>
    </row>
    <row r="17" spans="1:12" ht="16.2" thickBot="1" x14ac:dyDescent="0.35">
      <c r="A17" s="38"/>
    </row>
    <row r="18" spans="1:12" ht="28.2" customHeight="1" thickBot="1" x14ac:dyDescent="0.35">
      <c r="A18" s="266" t="s">
        <v>99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8"/>
    </row>
    <row r="19" spans="1:12" ht="28.2" customHeight="1" thickBot="1" x14ac:dyDescent="0.35">
      <c r="A19" s="71"/>
      <c r="B19" s="269" t="s">
        <v>104</v>
      </c>
      <c r="C19" s="270"/>
      <c r="D19" s="270"/>
      <c r="E19" s="270"/>
      <c r="F19" s="270"/>
      <c r="G19" s="270"/>
      <c r="H19" s="271"/>
      <c r="I19" s="39"/>
      <c r="J19" s="272" t="s">
        <v>103</v>
      </c>
      <c r="K19" s="273"/>
      <c r="L19" s="274"/>
    </row>
    <row r="20" spans="1:12" s="39" customFormat="1" ht="31.8" thickBot="1" x14ac:dyDescent="0.3">
      <c r="A20" s="62" t="s">
        <v>3</v>
      </c>
      <c r="B20" s="64" t="s">
        <v>40</v>
      </c>
      <c r="C20" s="65" t="s">
        <v>41</v>
      </c>
      <c r="D20" s="65" t="s">
        <v>89</v>
      </c>
      <c r="E20" s="65" t="s">
        <v>90</v>
      </c>
      <c r="F20" s="65" t="s">
        <v>91</v>
      </c>
      <c r="G20" s="65" t="s">
        <v>92</v>
      </c>
      <c r="H20" s="66" t="s">
        <v>93</v>
      </c>
      <c r="J20" s="67" t="s">
        <v>88</v>
      </c>
      <c r="K20" s="66" t="s">
        <v>40</v>
      </c>
      <c r="L20" s="68" t="s">
        <v>113</v>
      </c>
    </row>
    <row r="21" spans="1:12" s="39" customFormat="1" ht="30" x14ac:dyDescent="0.25">
      <c r="A21" s="69" t="s">
        <v>11</v>
      </c>
      <c r="B21" s="41">
        <v>30</v>
      </c>
      <c r="C21" s="63">
        <v>8</v>
      </c>
      <c r="D21" s="232"/>
      <c r="E21" s="232"/>
      <c r="F21" s="232"/>
      <c r="G21" s="232"/>
      <c r="H21" s="232"/>
      <c r="J21" s="61" t="s">
        <v>0</v>
      </c>
      <c r="K21" s="72">
        <v>30</v>
      </c>
      <c r="L21" s="232"/>
    </row>
    <row r="22" spans="1:12" s="39" customFormat="1" ht="44.4" customHeight="1" x14ac:dyDescent="0.25">
      <c r="A22" s="70" t="s">
        <v>14</v>
      </c>
      <c r="B22" s="43">
        <v>30</v>
      </c>
      <c r="C22" s="42">
        <v>4</v>
      </c>
      <c r="D22" s="233"/>
      <c r="E22" s="233"/>
      <c r="F22" s="233"/>
      <c r="G22" s="233"/>
      <c r="H22" s="233"/>
      <c r="J22" s="40" t="s">
        <v>80</v>
      </c>
      <c r="K22" s="73">
        <v>30</v>
      </c>
      <c r="L22" s="233"/>
    </row>
    <row r="23" spans="1:12" s="39" customFormat="1" ht="68.400000000000006" customHeight="1" x14ac:dyDescent="0.25">
      <c r="A23" s="70" t="s">
        <v>12</v>
      </c>
      <c r="B23" s="43">
        <v>46</v>
      </c>
      <c r="C23" s="42">
        <v>4</v>
      </c>
      <c r="D23" s="233"/>
      <c r="E23" s="233"/>
      <c r="F23" s="233"/>
      <c r="G23" s="233"/>
      <c r="H23" s="233"/>
      <c r="J23" s="40" t="s">
        <v>81</v>
      </c>
      <c r="K23" s="73">
        <v>46</v>
      </c>
      <c r="L23" s="233"/>
    </row>
    <row r="24" spans="1:12" s="39" customFormat="1" ht="60" x14ac:dyDescent="0.25">
      <c r="A24" s="70" t="s">
        <v>13</v>
      </c>
      <c r="B24" s="43">
        <v>32</v>
      </c>
      <c r="C24" s="42">
        <v>4</v>
      </c>
      <c r="D24" s="233"/>
      <c r="E24" s="233"/>
      <c r="F24" s="233"/>
      <c r="G24" s="233"/>
      <c r="H24" s="233"/>
      <c r="J24" s="40" t="s">
        <v>82</v>
      </c>
      <c r="K24" s="73">
        <v>10</v>
      </c>
      <c r="L24" s="233"/>
    </row>
    <row r="25" spans="1:12" s="39" customFormat="1" ht="66" customHeight="1" x14ac:dyDescent="0.25">
      <c r="A25" s="70" t="s">
        <v>15</v>
      </c>
      <c r="B25" s="43">
        <v>46</v>
      </c>
      <c r="C25" s="42">
        <v>4</v>
      </c>
      <c r="D25" s="233"/>
      <c r="E25" s="233"/>
      <c r="F25" s="233"/>
      <c r="G25" s="233"/>
      <c r="H25" s="233"/>
      <c r="J25" s="40" t="s">
        <v>83</v>
      </c>
      <c r="K25" s="73">
        <v>10</v>
      </c>
      <c r="L25" s="233"/>
    </row>
    <row r="26" spans="1:12" s="39" customFormat="1" ht="60" x14ac:dyDescent="0.25">
      <c r="A26" s="70" t="s">
        <v>16</v>
      </c>
      <c r="B26" s="43">
        <v>10</v>
      </c>
      <c r="C26" s="42">
        <v>4</v>
      </c>
      <c r="D26" s="233"/>
      <c r="E26" s="233"/>
      <c r="F26" s="233"/>
      <c r="G26" s="233"/>
      <c r="H26" s="233"/>
      <c r="J26" s="40" t="s">
        <v>84</v>
      </c>
      <c r="K26" s="73">
        <v>60</v>
      </c>
      <c r="L26" s="233"/>
    </row>
    <row r="27" spans="1:12" s="39" customFormat="1" ht="50.4" customHeight="1" x14ac:dyDescent="0.25">
      <c r="A27" s="70" t="s">
        <v>17</v>
      </c>
      <c r="B27" s="43">
        <v>10</v>
      </c>
      <c r="C27" s="42">
        <v>4</v>
      </c>
      <c r="D27" s="233"/>
      <c r="E27" s="233"/>
      <c r="F27" s="233"/>
      <c r="G27" s="233"/>
      <c r="H27" s="233"/>
      <c r="J27" s="40" t="s">
        <v>85</v>
      </c>
      <c r="K27" s="73">
        <v>25</v>
      </c>
      <c r="L27" s="233"/>
    </row>
    <row r="28" spans="1:12" s="39" customFormat="1" ht="45" x14ac:dyDescent="0.25">
      <c r="A28" s="70" t="s">
        <v>18</v>
      </c>
      <c r="B28" s="43">
        <v>19</v>
      </c>
      <c r="C28" s="42">
        <v>4</v>
      </c>
      <c r="D28" s="233"/>
      <c r="E28" s="233"/>
      <c r="F28" s="233"/>
      <c r="G28" s="233"/>
      <c r="H28" s="233"/>
      <c r="J28" s="40" t="s">
        <v>86</v>
      </c>
      <c r="K28" s="73">
        <v>15</v>
      </c>
      <c r="L28" s="233"/>
    </row>
    <row r="29" spans="1:12" s="39" customFormat="1" ht="90.6" customHeight="1" x14ac:dyDescent="0.25">
      <c r="A29" s="70" t="s">
        <v>19</v>
      </c>
      <c r="B29" s="43">
        <v>25</v>
      </c>
      <c r="C29" s="42">
        <v>4</v>
      </c>
      <c r="D29" s="233"/>
      <c r="E29" s="233"/>
      <c r="F29" s="233"/>
      <c r="G29" s="233"/>
      <c r="H29" s="233"/>
      <c r="J29" s="40" t="s">
        <v>87</v>
      </c>
      <c r="K29" s="73">
        <v>46</v>
      </c>
      <c r="L29" s="233"/>
    </row>
    <row r="30" spans="1:12" s="39" customFormat="1" ht="57.6" customHeight="1" x14ac:dyDescent="0.25">
      <c r="A30" s="70" t="s">
        <v>20</v>
      </c>
      <c r="B30" s="43">
        <v>15</v>
      </c>
      <c r="C30" s="42">
        <v>4</v>
      </c>
      <c r="D30" s="233"/>
      <c r="E30" s="233"/>
      <c r="F30" s="233"/>
      <c r="G30" s="233"/>
      <c r="H30" s="233"/>
    </row>
    <row r="31" spans="1:12" s="39" customFormat="1" ht="40.200000000000003" customHeight="1" x14ac:dyDescent="0.25">
      <c r="A31" s="70" t="s">
        <v>21</v>
      </c>
      <c r="B31" s="43">
        <v>1</v>
      </c>
      <c r="C31" s="42">
        <v>4</v>
      </c>
      <c r="D31" s="233"/>
      <c r="E31" s="233"/>
      <c r="F31" s="233"/>
      <c r="G31" s="233"/>
      <c r="H31" s="233"/>
      <c r="J31" s="229" t="s">
        <v>129</v>
      </c>
      <c r="L31" s="234" t="s">
        <v>127</v>
      </c>
    </row>
    <row r="32" spans="1:12" s="39" customFormat="1" ht="52.2" customHeight="1" thickBot="1" x14ac:dyDescent="0.3">
      <c r="A32" s="70" t="s">
        <v>22</v>
      </c>
      <c r="B32" s="44">
        <v>25</v>
      </c>
      <c r="C32" s="42">
        <v>4</v>
      </c>
      <c r="D32" s="233"/>
      <c r="E32" s="233"/>
      <c r="F32" s="233"/>
      <c r="G32" s="233"/>
      <c r="H32" s="233"/>
    </row>
    <row r="33" spans="1:12" ht="73.2" customHeight="1" thickTop="1" thickBot="1" x14ac:dyDescent="0.35">
      <c r="A33" s="74" t="s">
        <v>4</v>
      </c>
      <c r="B33" s="75" t="s">
        <v>40</v>
      </c>
      <c r="C33" s="45"/>
      <c r="D33" s="36" t="s">
        <v>94</v>
      </c>
      <c r="E33" s="36" t="s">
        <v>95</v>
      </c>
      <c r="F33" s="36" t="s">
        <v>96</v>
      </c>
      <c r="G33" s="36" t="s">
        <v>97</v>
      </c>
      <c r="H33" s="36" t="s">
        <v>98</v>
      </c>
    </row>
    <row r="34" spans="1:12" ht="21.6" customHeight="1" x14ac:dyDescent="0.3">
      <c r="A34" s="70" t="s">
        <v>1</v>
      </c>
      <c r="B34" s="77">
        <v>9</v>
      </c>
      <c r="C34" s="76">
        <v>1</v>
      </c>
      <c r="D34" s="233"/>
      <c r="E34" s="233"/>
      <c r="F34" s="233"/>
      <c r="G34" s="233"/>
      <c r="H34" s="233"/>
    </row>
    <row r="35" spans="1:12" ht="22.2" customHeight="1" thickBot="1" x14ac:dyDescent="0.35">
      <c r="A35" s="70" t="s">
        <v>2</v>
      </c>
      <c r="B35" s="46">
        <v>1</v>
      </c>
      <c r="C35" s="47">
        <v>1</v>
      </c>
      <c r="D35" s="233"/>
      <c r="E35" s="233"/>
      <c r="F35" s="233"/>
      <c r="G35" s="233"/>
      <c r="H35" s="233"/>
    </row>
    <row r="36" spans="1:12" s="48" customFormat="1" ht="16.2" thickBot="1" x14ac:dyDescent="0.35">
      <c r="K36" s="48" t="s">
        <v>78</v>
      </c>
      <c r="L36" s="87"/>
    </row>
    <row r="37" spans="1:12" s="48" customFormat="1" x14ac:dyDescent="0.3"/>
    <row r="38" spans="1:12" s="48" customFormat="1" x14ac:dyDescent="0.3"/>
    <row r="39" spans="1:12" s="48" customFormat="1" x14ac:dyDescent="0.3"/>
    <row r="40" spans="1:12" s="48" customFormat="1" x14ac:dyDescent="0.3"/>
    <row r="41" spans="1:12" s="48" customFormat="1" x14ac:dyDescent="0.3"/>
    <row r="42" spans="1:12" s="48" customFormat="1" x14ac:dyDescent="0.3"/>
    <row r="43" spans="1:12" s="48" customFormat="1" x14ac:dyDescent="0.3">
      <c r="A43" s="49"/>
    </row>
    <row r="44" spans="1:12" s="48" customFormat="1" x14ac:dyDescent="0.3">
      <c r="A44" s="49"/>
    </row>
    <row r="45" spans="1:12" s="48" customFormat="1" x14ac:dyDescent="0.3">
      <c r="A45" s="49"/>
    </row>
    <row r="46" spans="1:12" s="48" customFormat="1" x14ac:dyDescent="0.3"/>
    <row r="47" spans="1:12" s="48" customFormat="1" x14ac:dyDescent="0.3"/>
    <row r="48" spans="1:12" s="48" customFormat="1" x14ac:dyDescent="0.3">
      <c r="A48" s="50"/>
      <c r="B48" s="50"/>
      <c r="C48" s="50"/>
    </row>
    <row r="49" spans="12:13" s="48" customFormat="1" ht="16.2" thickBot="1" x14ac:dyDescent="0.35"/>
    <row r="50" spans="12:13" s="48" customFormat="1" ht="16.2" thickBot="1" x14ac:dyDescent="0.35">
      <c r="L50" s="33" t="s">
        <v>78</v>
      </c>
      <c r="M50" s="34"/>
    </row>
    <row r="51" spans="12:13" s="48" customFormat="1" x14ac:dyDescent="0.3"/>
    <row r="52" spans="12:13" s="48" customFormat="1" x14ac:dyDescent="0.3"/>
    <row r="53" spans="12:13" s="48" customFormat="1" x14ac:dyDescent="0.3"/>
    <row r="54" spans="12:13" s="48" customFormat="1" x14ac:dyDescent="0.3"/>
    <row r="55" spans="12:13" s="48" customFormat="1" x14ac:dyDescent="0.3"/>
    <row r="56" spans="12:13" s="48" customFormat="1" x14ac:dyDescent="0.3"/>
    <row r="57" spans="12:13" s="48" customFormat="1" x14ac:dyDescent="0.3"/>
    <row r="58" spans="12:13" s="48" customFormat="1" x14ac:dyDescent="0.3"/>
    <row r="59" spans="12:13" s="48" customFormat="1" x14ac:dyDescent="0.3"/>
    <row r="60" spans="12:13" s="48" customFormat="1" x14ac:dyDescent="0.3"/>
    <row r="61" spans="12:13" s="48" customFormat="1" x14ac:dyDescent="0.3"/>
    <row r="62" spans="12:13" s="48" customFormat="1" x14ac:dyDescent="0.3"/>
    <row r="63" spans="12:13" s="48" customFormat="1" x14ac:dyDescent="0.3"/>
    <row r="64" spans="12:13" s="48" customFormat="1" x14ac:dyDescent="0.3"/>
    <row r="65" spans="1:3" s="48" customFormat="1" x14ac:dyDescent="0.3"/>
    <row r="66" spans="1:3" s="48" customFormat="1" x14ac:dyDescent="0.3"/>
    <row r="67" spans="1:3" s="48" customFormat="1" x14ac:dyDescent="0.3"/>
    <row r="68" spans="1:3" s="48" customFormat="1" x14ac:dyDescent="0.3"/>
    <row r="69" spans="1:3" s="48" customFormat="1" x14ac:dyDescent="0.3"/>
    <row r="70" spans="1:3" s="48" customFormat="1" x14ac:dyDescent="0.3"/>
    <row r="71" spans="1:3" s="48" customFormat="1" x14ac:dyDescent="0.3"/>
    <row r="72" spans="1:3" s="48" customFormat="1" x14ac:dyDescent="0.3"/>
    <row r="73" spans="1:3" s="48" customFormat="1" x14ac:dyDescent="0.3"/>
    <row r="74" spans="1:3" s="48" customFormat="1" x14ac:dyDescent="0.3"/>
    <row r="75" spans="1:3" s="48" customFormat="1" x14ac:dyDescent="0.3"/>
    <row r="76" spans="1:3" s="48" customFormat="1" x14ac:dyDescent="0.3"/>
    <row r="77" spans="1:3" x14ac:dyDescent="0.3">
      <c r="A77" s="51"/>
      <c r="B77" s="48"/>
      <c r="C77" s="48"/>
    </row>
    <row r="78" spans="1:3" x14ac:dyDescent="0.3">
      <c r="A78" s="51"/>
      <c r="B78" s="48"/>
      <c r="C78" s="48"/>
    </row>
    <row r="79" spans="1:3" x14ac:dyDescent="0.3">
      <c r="A79" s="51"/>
      <c r="B79" s="48"/>
      <c r="C79" s="48"/>
    </row>
    <row r="80" spans="1:3" x14ac:dyDescent="0.3">
      <c r="A80" s="51"/>
      <c r="B80" s="48"/>
      <c r="C80" s="48"/>
    </row>
    <row r="81" spans="1:3" x14ac:dyDescent="0.3">
      <c r="A81" s="51"/>
      <c r="B81" s="48"/>
      <c r="C81" s="48"/>
    </row>
    <row r="82" spans="1:3" x14ac:dyDescent="0.3">
      <c r="A82" s="51"/>
      <c r="B82" s="48"/>
      <c r="C82" s="48"/>
    </row>
    <row r="83" spans="1:3" x14ac:dyDescent="0.3">
      <c r="A83" s="51"/>
      <c r="B83" s="48"/>
      <c r="C83" s="48"/>
    </row>
    <row r="84" spans="1:3" x14ac:dyDescent="0.3">
      <c r="A84" s="51"/>
      <c r="B84" s="48"/>
      <c r="C84" s="48"/>
    </row>
    <row r="85" spans="1:3" x14ac:dyDescent="0.3">
      <c r="A85" s="51"/>
      <c r="B85" s="48"/>
      <c r="C85" s="48"/>
    </row>
    <row r="86" spans="1:3" x14ac:dyDescent="0.3">
      <c r="A86" s="51"/>
      <c r="B86" s="48"/>
      <c r="C86" s="48"/>
    </row>
    <row r="87" spans="1:3" x14ac:dyDescent="0.3">
      <c r="A87" s="52"/>
      <c r="B87" s="48"/>
      <c r="C87" s="48"/>
    </row>
    <row r="88" spans="1:3" x14ac:dyDescent="0.3">
      <c r="A88" s="52"/>
      <c r="B88" s="48"/>
      <c r="C88" s="48"/>
    </row>
    <row r="89" spans="1:3" x14ac:dyDescent="0.3">
      <c r="A89" s="52"/>
      <c r="B89" s="48"/>
      <c r="C89" s="48"/>
    </row>
  </sheetData>
  <sheetProtection algorithmName="SHA-512" hashValue="caGnAsjGBq5JH2GjeQCfHOb0Q8FLmniXvEVd4Hk+G37RsfnHz5H2gmujZbVTcmw75H6iWgatV2r2bLkQ6NFJ7A==" saltValue="cPb/Vqudb8tAsrVmBo+h4g==" spinCount="100000" sheet="1" objects="1" scenarios="1" selectLockedCells="1"/>
  <mergeCells count="8">
    <mergeCell ref="C3:D3"/>
    <mergeCell ref="A3:B3"/>
    <mergeCell ref="A18:L18"/>
    <mergeCell ref="B19:H19"/>
    <mergeCell ref="J19:L19"/>
    <mergeCell ref="B6:H6"/>
    <mergeCell ref="B7:H7"/>
    <mergeCell ref="B8:H8"/>
  </mergeCells>
  <pageMargins left="0.70866141732283472" right="0.70866141732283472" top="0.74803149606299213" bottom="0.74803149606299213" header="0.31496062992125984" footer="0.31496062992125984"/>
  <pageSetup paperSize="8" scale="62" fitToHeight="0" orientation="landscape" r:id="rId1"/>
  <rowBreaks count="1" manualBreakCount="1">
    <brk id="26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'VAT REGISTRATION'!$D$4:$D$5</xm:f>
          </x14:formula1>
          <xm:sqref>L31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D4:E5"/>
  <sheetViews>
    <sheetView workbookViewId="0">
      <selection activeCell="H16" sqref="H16"/>
    </sheetView>
  </sheetViews>
  <sheetFormatPr defaultRowHeight="14.4" x14ac:dyDescent="0.3"/>
  <sheetData>
    <row r="4" spans="4:5" x14ac:dyDescent="0.3">
      <c r="D4" t="s">
        <v>126</v>
      </c>
      <c r="E4" s="211">
        <v>0.15</v>
      </c>
    </row>
    <row r="5" spans="4:5" x14ac:dyDescent="0.3">
      <c r="D5" s="28" t="s">
        <v>127</v>
      </c>
      <c r="E5" s="21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2:E42"/>
  <sheetViews>
    <sheetView view="pageBreakPreview" zoomScaleNormal="100" zoomScaleSheetLayoutView="100" workbookViewId="0">
      <selection activeCell="C16" sqref="C16"/>
    </sheetView>
  </sheetViews>
  <sheetFormatPr defaultRowHeight="14.4" x14ac:dyDescent="0.3"/>
  <cols>
    <col min="1" max="1" width="25.109375" customWidth="1"/>
    <col min="2" max="2" width="23.33203125" customWidth="1"/>
    <col min="3" max="3" width="21.109375" customWidth="1"/>
    <col min="4" max="4" width="28.21875" customWidth="1"/>
  </cols>
  <sheetData>
    <row r="2" spans="1:4" ht="15" x14ac:dyDescent="0.3">
      <c r="A2" s="279"/>
      <c r="B2" s="279"/>
    </row>
    <row r="3" spans="1:4" ht="15" x14ac:dyDescent="0.3">
      <c r="A3" s="90"/>
      <c r="B3" s="90"/>
    </row>
    <row r="4" spans="1:4" ht="15" x14ac:dyDescent="0.3">
      <c r="A4" s="90"/>
      <c r="B4" s="90"/>
    </row>
    <row r="5" spans="1:4" ht="15" x14ac:dyDescent="0.3">
      <c r="A5" s="90"/>
      <c r="B5" s="90"/>
    </row>
    <row r="6" spans="1:4" ht="15" x14ac:dyDescent="0.3">
      <c r="A6" s="90" t="s">
        <v>132</v>
      </c>
      <c r="B6" s="90"/>
    </row>
    <row r="7" spans="1:4" ht="15" thickBot="1" x14ac:dyDescent="0.35"/>
    <row r="8" spans="1:4" ht="19.8" customHeight="1" thickBot="1" x14ac:dyDescent="0.35">
      <c r="A8" s="55" t="s">
        <v>109</v>
      </c>
      <c r="B8" s="280" t="s">
        <v>110</v>
      </c>
      <c r="C8" s="281"/>
      <c r="D8" s="282"/>
    </row>
    <row r="9" spans="1:4" ht="52.2" customHeight="1" thickBot="1" x14ac:dyDescent="0.35">
      <c r="A9" s="56" t="s">
        <v>111</v>
      </c>
      <c r="B9" s="283" t="s">
        <v>112</v>
      </c>
      <c r="C9" s="284"/>
      <c r="D9" s="285"/>
    </row>
    <row r="10" spans="1:4" ht="24" customHeight="1" thickBot="1" x14ac:dyDescent="0.45">
      <c r="A10" s="57" t="s">
        <v>108</v>
      </c>
      <c r="B10" s="286">
        <f>'Price entry'!B8:H8</f>
        <v>0</v>
      </c>
      <c r="C10" s="287"/>
      <c r="D10" s="288"/>
    </row>
    <row r="11" spans="1:4" ht="15.6" x14ac:dyDescent="0.3">
      <c r="A11" s="37"/>
      <c r="B11" s="37"/>
      <c r="C11" s="37"/>
      <c r="D11" s="37"/>
    </row>
    <row r="12" spans="1:4" ht="16.2" thickBot="1" x14ac:dyDescent="0.35">
      <c r="A12" s="37"/>
      <c r="B12" s="37"/>
      <c r="C12" s="37"/>
      <c r="D12" s="37"/>
    </row>
    <row r="13" spans="1:4" ht="15.6" thickBot="1" x14ac:dyDescent="0.35">
      <c r="A13" s="91" t="s">
        <v>115</v>
      </c>
      <c r="B13" s="92" t="s">
        <v>30</v>
      </c>
      <c r="C13" s="93" t="s">
        <v>31</v>
      </c>
      <c r="D13" s="94" t="s">
        <v>39</v>
      </c>
    </row>
    <row r="14" spans="1:4" ht="15.6" thickBot="1" x14ac:dyDescent="0.35">
      <c r="A14" s="95" t="s">
        <v>61</v>
      </c>
      <c r="B14" s="96" t="s">
        <v>45</v>
      </c>
      <c r="C14" s="97" t="s">
        <v>46</v>
      </c>
      <c r="D14" s="98" t="s">
        <v>68</v>
      </c>
    </row>
    <row r="15" spans="1:4" ht="19.8" x14ac:dyDescent="0.3">
      <c r="A15" s="235"/>
      <c r="B15" s="236"/>
      <c r="C15" s="249"/>
      <c r="D15" s="252">
        <f>B15*C15</f>
        <v>0</v>
      </c>
    </row>
    <row r="16" spans="1:4" ht="19.8" x14ac:dyDescent="0.3">
      <c r="A16" s="237"/>
      <c r="B16" s="238"/>
      <c r="C16" s="250"/>
      <c r="D16" s="252">
        <f t="shared" ref="D16:D36" si="0">B16*C16</f>
        <v>0</v>
      </c>
    </row>
    <row r="17" spans="1:4" ht="19.8" x14ac:dyDescent="0.3">
      <c r="A17" s="237"/>
      <c r="B17" s="238"/>
      <c r="C17" s="250"/>
      <c r="D17" s="252">
        <f t="shared" si="0"/>
        <v>0</v>
      </c>
    </row>
    <row r="18" spans="1:4" ht="19.8" x14ac:dyDescent="0.3">
      <c r="A18" s="237"/>
      <c r="B18" s="238"/>
      <c r="C18" s="250"/>
      <c r="D18" s="252">
        <f t="shared" si="0"/>
        <v>0</v>
      </c>
    </row>
    <row r="19" spans="1:4" ht="19.8" x14ac:dyDescent="0.3">
      <c r="A19" s="237"/>
      <c r="B19" s="238"/>
      <c r="C19" s="250"/>
      <c r="D19" s="252">
        <f t="shared" si="0"/>
        <v>0</v>
      </c>
    </row>
    <row r="20" spans="1:4" ht="19.8" x14ac:dyDescent="0.3">
      <c r="A20" s="237"/>
      <c r="B20" s="238"/>
      <c r="C20" s="250"/>
      <c r="D20" s="252">
        <f t="shared" si="0"/>
        <v>0</v>
      </c>
    </row>
    <row r="21" spans="1:4" ht="19.8" x14ac:dyDescent="0.3">
      <c r="A21" s="237"/>
      <c r="B21" s="238"/>
      <c r="C21" s="250"/>
      <c r="D21" s="252">
        <f t="shared" si="0"/>
        <v>0</v>
      </c>
    </row>
    <row r="22" spans="1:4" ht="19.8" x14ac:dyDescent="0.3">
      <c r="A22" s="237"/>
      <c r="B22" s="238"/>
      <c r="C22" s="250"/>
      <c r="D22" s="252">
        <f t="shared" si="0"/>
        <v>0</v>
      </c>
    </row>
    <row r="23" spans="1:4" ht="19.8" x14ac:dyDescent="0.3">
      <c r="A23" s="237"/>
      <c r="B23" s="238"/>
      <c r="C23" s="250"/>
      <c r="D23" s="252">
        <f t="shared" si="0"/>
        <v>0</v>
      </c>
    </row>
    <row r="24" spans="1:4" ht="19.8" x14ac:dyDescent="0.3">
      <c r="A24" s="237"/>
      <c r="B24" s="238"/>
      <c r="C24" s="250"/>
      <c r="D24" s="252">
        <f t="shared" si="0"/>
        <v>0</v>
      </c>
    </row>
    <row r="25" spans="1:4" ht="19.8" x14ac:dyDescent="0.3">
      <c r="A25" s="237"/>
      <c r="B25" s="238"/>
      <c r="C25" s="250"/>
      <c r="D25" s="252">
        <f t="shared" si="0"/>
        <v>0</v>
      </c>
    </row>
    <row r="26" spans="1:4" ht="19.8" x14ac:dyDescent="0.3">
      <c r="A26" s="237"/>
      <c r="B26" s="238"/>
      <c r="C26" s="250"/>
      <c r="D26" s="252">
        <f t="shared" si="0"/>
        <v>0</v>
      </c>
    </row>
    <row r="27" spans="1:4" ht="19.8" x14ac:dyDescent="0.3">
      <c r="A27" s="237"/>
      <c r="B27" s="238"/>
      <c r="C27" s="250"/>
      <c r="D27" s="252">
        <f t="shared" si="0"/>
        <v>0</v>
      </c>
    </row>
    <row r="28" spans="1:4" ht="19.8" x14ac:dyDescent="0.3">
      <c r="A28" s="237"/>
      <c r="B28" s="238"/>
      <c r="C28" s="250"/>
      <c r="D28" s="252">
        <f t="shared" si="0"/>
        <v>0</v>
      </c>
    </row>
    <row r="29" spans="1:4" ht="19.8" x14ac:dyDescent="0.3">
      <c r="A29" s="237"/>
      <c r="B29" s="238"/>
      <c r="C29" s="250"/>
      <c r="D29" s="252">
        <f t="shared" si="0"/>
        <v>0</v>
      </c>
    </row>
    <row r="30" spans="1:4" ht="19.8" x14ac:dyDescent="0.3">
      <c r="A30" s="237"/>
      <c r="B30" s="238"/>
      <c r="C30" s="250"/>
      <c r="D30" s="252">
        <f t="shared" si="0"/>
        <v>0</v>
      </c>
    </row>
    <row r="31" spans="1:4" ht="19.8" x14ac:dyDescent="0.3">
      <c r="A31" s="237"/>
      <c r="B31" s="238"/>
      <c r="C31" s="250"/>
      <c r="D31" s="252">
        <f t="shared" si="0"/>
        <v>0</v>
      </c>
    </row>
    <row r="32" spans="1:4" ht="19.8" x14ac:dyDescent="0.3">
      <c r="A32" s="237"/>
      <c r="B32" s="238"/>
      <c r="C32" s="250"/>
      <c r="D32" s="252">
        <f t="shared" si="0"/>
        <v>0</v>
      </c>
    </row>
    <row r="33" spans="1:5" ht="19.8" x14ac:dyDescent="0.3">
      <c r="A33" s="237"/>
      <c r="B33" s="238"/>
      <c r="C33" s="250"/>
      <c r="D33" s="252">
        <f t="shared" si="0"/>
        <v>0</v>
      </c>
    </row>
    <row r="34" spans="1:5" ht="19.8" x14ac:dyDescent="0.3">
      <c r="A34" s="237"/>
      <c r="B34" s="238"/>
      <c r="C34" s="250"/>
      <c r="D34" s="252">
        <f t="shared" si="0"/>
        <v>0</v>
      </c>
    </row>
    <row r="35" spans="1:5" ht="19.8" x14ac:dyDescent="0.3">
      <c r="A35" s="237"/>
      <c r="B35" s="238"/>
      <c r="C35" s="250"/>
      <c r="D35" s="252">
        <f t="shared" si="0"/>
        <v>0</v>
      </c>
    </row>
    <row r="36" spans="1:5" ht="20.399999999999999" thickBot="1" x14ac:dyDescent="0.35">
      <c r="A36" s="239"/>
      <c r="B36" s="240"/>
      <c r="C36" s="251"/>
      <c r="D36" s="252">
        <f t="shared" si="0"/>
        <v>0</v>
      </c>
    </row>
    <row r="37" spans="1:5" ht="21" thickBot="1" x14ac:dyDescent="0.45">
      <c r="A37" s="14" t="s">
        <v>121</v>
      </c>
      <c r="B37" s="5"/>
      <c r="C37" s="15"/>
      <c r="D37" s="253">
        <f>D36+D35+D34+D33+D32+D31+D30+D29+D28+D27+D26+D25+D24+D23+D22+D21+D20+D19+D18+D17+D16+D15</f>
        <v>0</v>
      </c>
    </row>
    <row r="41" spans="1:5" ht="15" thickBot="1" x14ac:dyDescent="0.35"/>
    <row r="42" spans="1:5" ht="15" thickBot="1" x14ac:dyDescent="0.35">
      <c r="D42" t="s">
        <v>78</v>
      </c>
      <c r="E42" s="34"/>
    </row>
  </sheetData>
  <sheetProtection algorithmName="SHA-512" hashValue="/fApthd5gm7iRb4CZeJ6RutLCnXaGVmQwLjLRNiqnyK8vm6gN6PyX+7Z6VDOBMP/z2s/bnaKK94UDRfAmzpEZw==" saltValue="8WRe5LDg5GG0aMWcSEFw5Q==" spinCount="100000" sheet="1" objects="1" scenarios="1" selectLockedCells="1"/>
  <mergeCells count="4">
    <mergeCell ref="A2:B2"/>
    <mergeCell ref="B8:D8"/>
    <mergeCell ref="B9:D9"/>
    <mergeCell ref="B10:D10"/>
  </mergeCells>
  <pageMargins left="0.7" right="0.7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C00CC"/>
    <pageSetUpPr fitToPage="1"/>
  </sheetPr>
  <dimension ref="A2:I26"/>
  <sheetViews>
    <sheetView view="pageBreakPreview" topLeftCell="A13" zoomScale="81" zoomScaleNormal="80" zoomScaleSheetLayoutView="81" workbookViewId="0">
      <selection activeCell="C15" sqref="C15"/>
    </sheetView>
  </sheetViews>
  <sheetFormatPr defaultRowHeight="17.399999999999999" x14ac:dyDescent="0.3"/>
  <cols>
    <col min="2" max="2" width="57.21875" style="3" customWidth="1"/>
    <col min="3" max="3" width="30.109375" customWidth="1"/>
    <col min="4" max="4" width="25.5546875" style="10" customWidth="1"/>
    <col min="5" max="5" width="34.5546875" customWidth="1"/>
    <col min="6" max="6" width="17.109375" customWidth="1"/>
    <col min="7" max="7" width="14.6640625" customWidth="1"/>
    <col min="8" max="8" width="13.44140625" customWidth="1"/>
  </cols>
  <sheetData>
    <row r="2" spans="1:9" ht="20.399999999999999" x14ac:dyDescent="0.3">
      <c r="B2" s="290"/>
      <c r="C2" s="290"/>
      <c r="D2" s="290"/>
    </row>
    <row r="3" spans="1:9" ht="20.399999999999999" x14ac:dyDescent="0.3">
      <c r="B3" s="78" t="s">
        <v>131</v>
      </c>
      <c r="C3" s="54"/>
      <c r="D3" s="54"/>
    </row>
    <row r="4" spans="1:9" ht="15.6" x14ac:dyDescent="0.3">
      <c r="B4" s="37"/>
      <c r="C4" s="37"/>
      <c r="D4" s="264"/>
      <c r="E4" s="264"/>
      <c r="F4" s="58"/>
      <c r="G4" s="37"/>
      <c r="H4" s="37"/>
      <c r="I4" s="37"/>
    </row>
    <row r="5" spans="1:9" ht="15.6" x14ac:dyDescent="0.3">
      <c r="B5" s="37"/>
      <c r="C5" s="37"/>
      <c r="D5" s="37"/>
      <c r="E5" s="37"/>
      <c r="F5" s="37"/>
      <c r="G5" s="37"/>
      <c r="H5" s="37"/>
      <c r="I5" s="37"/>
    </row>
    <row r="6" spans="1:9" ht="16.2" thickBot="1" x14ac:dyDescent="0.35">
      <c r="B6" s="37"/>
      <c r="C6" s="37"/>
      <c r="D6" s="37"/>
      <c r="E6" s="37"/>
      <c r="F6" s="37"/>
      <c r="G6" s="37"/>
      <c r="H6" s="37"/>
      <c r="I6" s="37"/>
    </row>
    <row r="7" spans="1:9" ht="39.6" customHeight="1" thickBot="1" x14ac:dyDescent="0.35">
      <c r="B7" s="88" t="s">
        <v>109</v>
      </c>
      <c r="C7" s="291" t="s">
        <v>110</v>
      </c>
      <c r="D7" s="292"/>
      <c r="E7" s="293"/>
      <c r="F7" s="79"/>
      <c r="G7" s="80"/>
      <c r="H7" s="80"/>
      <c r="I7" s="80"/>
    </row>
    <row r="8" spans="1:9" ht="39.6" customHeight="1" thickBot="1" x14ac:dyDescent="0.35">
      <c r="B8" s="89" t="s">
        <v>111</v>
      </c>
      <c r="C8" s="291" t="s">
        <v>112</v>
      </c>
      <c r="D8" s="292"/>
      <c r="E8" s="293"/>
      <c r="F8" s="79"/>
      <c r="G8" s="80"/>
      <c r="H8" s="80"/>
      <c r="I8" s="80"/>
    </row>
    <row r="9" spans="1:9" ht="30.6" customHeight="1" thickBot="1" x14ac:dyDescent="0.4">
      <c r="B9" s="57" t="s">
        <v>108</v>
      </c>
      <c r="C9" s="294">
        <f>'Price entry'!B8:H8</f>
        <v>0</v>
      </c>
      <c r="D9" s="295"/>
      <c r="E9" s="295"/>
      <c r="F9" s="81"/>
      <c r="G9" s="81"/>
      <c r="H9" s="81"/>
      <c r="I9" s="82"/>
    </row>
    <row r="10" spans="1:9" x14ac:dyDescent="0.3">
      <c r="B10" s="4"/>
    </row>
    <row r="11" spans="1:9" ht="24" customHeight="1" x14ac:dyDescent="0.35">
      <c r="A11" s="1"/>
      <c r="C11" s="289" t="s">
        <v>29</v>
      </c>
      <c r="D11" s="289"/>
      <c r="E11" s="1"/>
    </row>
    <row r="12" spans="1:9" ht="18" thickBot="1" x14ac:dyDescent="0.35">
      <c r="A12" s="1"/>
      <c r="C12" s="1"/>
      <c r="D12" s="11"/>
      <c r="E12" s="1"/>
    </row>
    <row r="13" spans="1:9" ht="24" thickBot="1" x14ac:dyDescent="0.35">
      <c r="A13" s="1"/>
      <c r="B13" s="83" t="s">
        <v>29</v>
      </c>
      <c r="C13" s="84" t="s">
        <v>30</v>
      </c>
      <c r="D13" s="85" t="s">
        <v>31</v>
      </c>
      <c r="E13" s="86" t="s">
        <v>39</v>
      </c>
    </row>
    <row r="14" spans="1:9" s="28" customFormat="1" ht="60" customHeight="1" thickBot="1" x14ac:dyDescent="0.35">
      <c r="A14" s="27"/>
      <c r="B14" s="241" t="s">
        <v>61</v>
      </c>
      <c r="C14" s="242" t="s">
        <v>45</v>
      </c>
      <c r="D14" s="243" t="s">
        <v>46</v>
      </c>
      <c r="E14" s="244" t="s">
        <v>68</v>
      </c>
    </row>
    <row r="15" spans="1:9" ht="59.4" customHeight="1" x14ac:dyDescent="0.3">
      <c r="A15" s="1"/>
      <c r="B15" s="35" t="s">
        <v>0</v>
      </c>
      <c r="C15" s="29">
        <v>30</v>
      </c>
      <c r="D15" s="263">
        <f>'Price entry'!L21</f>
        <v>0</v>
      </c>
      <c r="E15" s="259">
        <f>C15*D15</f>
        <v>0</v>
      </c>
    </row>
    <row r="16" spans="1:9" ht="117.6" x14ac:dyDescent="0.3">
      <c r="A16" s="1"/>
      <c r="B16" s="6" t="s">
        <v>32</v>
      </c>
      <c r="C16" s="7">
        <v>30</v>
      </c>
      <c r="D16" s="263">
        <f>'Price entry'!L22</f>
        <v>0</v>
      </c>
      <c r="E16" s="259">
        <f t="shared" ref="E16:E23" si="0">C16*D16</f>
        <v>0</v>
      </c>
    </row>
    <row r="17" spans="1:6" ht="118.8" x14ac:dyDescent="0.3">
      <c r="A17" s="1"/>
      <c r="B17" s="6" t="s">
        <v>33</v>
      </c>
      <c r="C17" s="7">
        <v>46</v>
      </c>
      <c r="D17" s="263">
        <f>'Price entry'!L23</f>
        <v>0</v>
      </c>
      <c r="E17" s="260">
        <f t="shared" si="0"/>
        <v>0</v>
      </c>
    </row>
    <row r="18" spans="1:6" ht="79.2" x14ac:dyDescent="0.3">
      <c r="A18" s="1"/>
      <c r="B18" s="6" t="s">
        <v>34</v>
      </c>
      <c r="C18" s="7">
        <v>10</v>
      </c>
      <c r="D18" s="263">
        <f>'Price entry'!L24</f>
        <v>0</v>
      </c>
      <c r="E18" s="260">
        <f t="shared" si="0"/>
        <v>0</v>
      </c>
    </row>
    <row r="19" spans="1:6" ht="118.8" x14ac:dyDescent="0.3">
      <c r="A19" s="1"/>
      <c r="B19" s="6" t="s">
        <v>35</v>
      </c>
      <c r="C19" s="7">
        <v>10</v>
      </c>
      <c r="D19" s="263">
        <f>'Price entry'!L25</f>
        <v>0</v>
      </c>
      <c r="E19" s="260">
        <f t="shared" si="0"/>
        <v>0</v>
      </c>
    </row>
    <row r="20" spans="1:6" ht="99" x14ac:dyDescent="0.3">
      <c r="A20" s="1"/>
      <c r="B20" s="6" t="s">
        <v>36</v>
      </c>
      <c r="C20" s="7">
        <v>60</v>
      </c>
      <c r="D20" s="263">
        <f>'Price entry'!L26</f>
        <v>0</v>
      </c>
      <c r="E20" s="260">
        <f t="shared" si="0"/>
        <v>0</v>
      </c>
    </row>
    <row r="21" spans="1:6" ht="136.19999999999999" x14ac:dyDescent="0.3">
      <c r="A21" s="1"/>
      <c r="B21" s="6" t="s">
        <v>124</v>
      </c>
      <c r="C21" s="7">
        <v>25</v>
      </c>
      <c r="D21" s="263">
        <f>'Price entry'!L27</f>
        <v>0</v>
      </c>
      <c r="E21" s="260">
        <f t="shared" si="0"/>
        <v>0</v>
      </c>
    </row>
    <row r="22" spans="1:6" ht="59.4" x14ac:dyDescent="0.3">
      <c r="A22" s="1"/>
      <c r="B22" s="6" t="s">
        <v>37</v>
      </c>
      <c r="C22" s="7">
        <v>15</v>
      </c>
      <c r="D22" s="263">
        <f>'Price entry'!L28</f>
        <v>0</v>
      </c>
      <c r="E22" s="261">
        <f>C22*D22</f>
        <v>0</v>
      </c>
    </row>
    <row r="23" spans="1:6" ht="99.6" thickBot="1" x14ac:dyDescent="0.35">
      <c r="A23" s="1"/>
      <c r="B23" s="8" t="s">
        <v>38</v>
      </c>
      <c r="C23" s="9">
        <v>46</v>
      </c>
      <c r="D23" s="263">
        <f>'Price entry'!L29</f>
        <v>0</v>
      </c>
      <c r="E23" s="262">
        <f t="shared" si="0"/>
        <v>0</v>
      </c>
    </row>
    <row r="24" spans="1:6" ht="27" customHeight="1" thickBot="1" x14ac:dyDescent="0.45">
      <c r="A24" s="1"/>
      <c r="B24" s="215" t="s">
        <v>5</v>
      </c>
      <c r="C24" s="216"/>
      <c r="D24" s="217"/>
      <c r="E24" s="214">
        <f>SUM(E15:E23)</f>
        <v>0</v>
      </c>
      <c r="F24" s="12"/>
    </row>
    <row r="25" spans="1:6" ht="18" thickBot="1" x14ac:dyDescent="0.35">
      <c r="A25" s="1"/>
      <c r="C25" s="1"/>
      <c r="D25" s="11"/>
      <c r="E25" s="1"/>
    </row>
    <row r="26" spans="1:6" ht="18" thickBot="1" x14ac:dyDescent="0.35">
      <c r="E26" s="33" t="s">
        <v>78</v>
      </c>
      <c r="F26" s="34"/>
    </row>
  </sheetData>
  <sheetProtection algorithmName="SHA-512" hashValue="La010xrBcOPzGmY/wFjIty9GkSCHhErWlVUux3KySxYH3UvjCVRXvAT8hinxusrxr2OpsA+c3nS4DysFKI6nPg==" saltValue="9YHw2QcXM/MYNeGmzE84kA==" spinCount="100000" sheet="1" selectLockedCells="1"/>
  <mergeCells count="6">
    <mergeCell ref="C11:D11"/>
    <mergeCell ref="B2:D2"/>
    <mergeCell ref="D4:E4"/>
    <mergeCell ref="C7:E7"/>
    <mergeCell ref="C8:E8"/>
    <mergeCell ref="C9:E9"/>
  </mergeCells>
  <pageMargins left="0.7" right="0.7" top="0.75" bottom="0.75" header="0.3" footer="0.3"/>
  <pageSetup paperSize="9" scale="5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C00CC"/>
    <pageSetUpPr fitToPage="1"/>
  </sheetPr>
  <dimension ref="A2:W111"/>
  <sheetViews>
    <sheetView view="pageBreakPreview" topLeftCell="A7" zoomScale="47" zoomScaleNormal="65" zoomScaleSheetLayoutView="47" workbookViewId="0">
      <selection activeCell="C29" sqref="C29"/>
    </sheetView>
  </sheetViews>
  <sheetFormatPr defaultRowHeight="14.4" x14ac:dyDescent="0.3"/>
  <cols>
    <col min="1" max="1" width="48.109375" customWidth="1"/>
    <col min="2" max="2" width="12.5546875" customWidth="1"/>
    <col min="3" max="3" width="32.109375" customWidth="1"/>
    <col min="4" max="4" width="17.5546875" customWidth="1"/>
    <col min="5" max="5" width="22.6640625" customWidth="1"/>
    <col min="6" max="6" width="19.77734375" customWidth="1"/>
    <col min="7" max="7" width="23.33203125" customWidth="1"/>
    <col min="8" max="8" width="15.44140625" customWidth="1"/>
    <col min="9" max="9" width="23.33203125" customWidth="1"/>
    <col min="10" max="10" width="17.77734375" customWidth="1"/>
    <col min="11" max="11" width="22.33203125" customWidth="1"/>
    <col min="12" max="12" width="16.88671875" customWidth="1"/>
    <col min="13" max="13" width="21.88671875" customWidth="1"/>
    <col min="14" max="14" width="17.109375" customWidth="1"/>
    <col min="15" max="15" width="25" customWidth="1"/>
    <col min="16" max="16" width="16.6640625" customWidth="1"/>
    <col min="17" max="17" width="22.88671875" customWidth="1"/>
    <col min="18" max="18" width="19.21875" customWidth="1"/>
    <col min="19" max="19" width="25.88671875" customWidth="1"/>
    <col min="20" max="20" width="17.21875" customWidth="1"/>
    <col min="21" max="21" width="23.33203125" customWidth="1"/>
    <col min="22" max="22" width="21.77734375" customWidth="1"/>
    <col min="23" max="23" width="23.88671875" customWidth="1"/>
  </cols>
  <sheetData>
    <row r="2" spans="1:23" ht="15.6" x14ac:dyDescent="0.3">
      <c r="A2" s="100" t="s">
        <v>116</v>
      </c>
      <c r="B2" s="100"/>
      <c r="C2" s="100"/>
      <c r="D2" s="100"/>
      <c r="E2" s="100"/>
      <c r="F2" s="100"/>
    </row>
    <row r="3" spans="1:23" ht="16.2" thickBot="1" x14ac:dyDescent="0.35">
      <c r="A3" s="100"/>
      <c r="B3" s="100"/>
      <c r="C3" s="100"/>
      <c r="D3" s="100"/>
      <c r="E3" s="100"/>
      <c r="F3" s="100"/>
    </row>
    <row r="4" spans="1:23" ht="21" customHeight="1" thickBot="1" x14ac:dyDescent="0.35">
      <c r="A4" s="91" t="s">
        <v>109</v>
      </c>
      <c r="B4" s="302" t="s">
        <v>110</v>
      </c>
      <c r="C4" s="303"/>
      <c r="D4" s="303"/>
      <c r="E4" s="303"/>
      <c r="F4" s="304"/>
    </row>
    <row r="5" spans="1:23" ht="31.8" customHeight="1" thickBot="1" x14ac:dyDescent="0.35">
      <c r="A5" s="91" t="s">
        <v>111</v>
      </c>
      <c r="B5" s="302" t="s">
        <v>112</v>
      </c>
      <c r="C5" s="303"/>
      <c r="D5" s="303"/>
      <c r="E5" s="303"/>
      <c r="F5" s="304"/>
    </row>
    <row r="6" spans="1:23" ht="16.2" thickBot="1" x14ac:dyDescent="0.35">
      <c r="A6" s="91" t="s">
        <v>108</v>
      </c>
      <c r="B6" s="305">
        <f>'Price entry'!B8:H8</f>
        <v>0</v>
      </c>
      <c r="C6" s="306"/>
      <c r="D6" s="306"/>
      <c r="E6" s="306"/>
      <c r="F6" s="307"/>
    </row>
    <row r="8" spans="1:23" s="1" customFormat="1" ht="13.8" customHeight="1" thickBot="1" x14ac:dyDescent="0.3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s="1" customFormat="1" ht="15.6" thickBot="1" x14ac:dyDescent="0.3">
      <c r="A9" s="100"/>
      <c r="B9" s="100"/>
      <c r="C9" s="308" t="s">
        <v>24</v>
      </c>
      <c r="D9" s="309"/>
      <c r="E9" s="309"/>
      <c r="F9" s="309"/>
      <c r="G9" s="310"/>
      <c r="H9" s="311" t="s">
        <v>25</v>
      </c>
      <c r="I9" s="311"/>
      <c r="J9" s="311"/>
      <c r="K9" s="312"/>
      <c r="L9" s="298" t="s">
        <v>26</v>
      </c>
      <c r="M9" s="298"/>
      <c r="N9" s="298"/>
      <c r="O9" s="299"/>
      <c r="P9" s="300" t="s">
        <v>27</v>
      </c>
      <c r="Q9" s="300"/>
      <c r="R9" s="300"/>
      <c r="S9" s="301"/>
      <c r="T9" s="296" t="s">
        <v>28</v>
      </c>
      <c r="U9" s="296"/>
      <c r="V9" s="296"/>
      <c r="W9" s="297"/>
    </row>
    <row r="10" spans="1:23" s="1" customFormat="1" ht="45.6" thickBot="1" x14ac:dyDescent="0.3">
      <c r="A10" s="91" t="s">
        <v>3</v>
      </c>
      <c r="B10" s="92" t="s">
        <v>40</v>
      </c>
      <c r="C10" s="102" t="s">
        <v>41</v>
      </c>
      <c r="D10" s="102" t="s">
        <v>23</v>
      </c>
      <c r="E10" s="102" t="s">
        <v>42</v>
      </c>
      <c r="F10" s="103" t="s">
        <v>43</v>
      </c>
      <c r="G10" s="102" t="s">
        <v>6</v>
      </c>
      <c r="H10" s="104" t="s">
        <v>23</v>
      </c>
      <c r="I10" s="104" t="s">
        <v>42</v>
      </c>
      <c r="J10" s="105" t="s">
        <v>43</v>
      </c>
      <c r="K10" s="104" t="s">
        <v>7</v>
      </c>
      <c r="L10" s="106" t="s">
        <v>23</v>
      </c>
      <c r="M10" s="106" t="s">
        <v>42</v>
      </c>
      <c r="N10" s="107" t="s">
        <v>43</v>
      </c>
      <c r="O10" s="106" t="s">
        <v>8</v>
      </c>
      <c r="P10" s="108" t="s">
        <v>23</v>
      </c>
      <c r="Q10" s="108" t="s">
        <v>42</v>
      </c>
      <c r="R10" s="109" t="s">
        <v>43</v>
      </c>
      <c r="S10" s="108" t="s">
        <v>9</v>
      </c>
      <c r="T10" s="110" t="s">
        <v>23</v>
      </c>
      <c r="U10" s="110" t="s">
        <v>42</v>
      </c>
      <c r="V10" s="111" t="s">
        <v>43</v>
      </c>
      <c r="W10" s="110" t="s">
        <v>10</v>
      </c>
    </row>
    <row r="11" spans="1:23" s="26" customFormat="1" ht="15.6" thickBot="1" x14ac:dyDescent="0.3">
      <c r="A11" s="112" t="s">
        <v>61</v>
      </c>
      <c r="B11" s="96" t="s">
        <v>45</v>
      </c>
      <c r="C11" s="98" t="s">
        <v>46</v>
      </c>
      <c r="D11" s="98" t="s">
        <v>51</v>
      </c>
      <c r="E11" s="98" t="s">
        <v>52</v>
      </c>
      <c r="F11" s="113" t="s">
        <v>53</v>
      </c>
      <c r="G11" s="98" t="s">
        <v>54</v>
      </c>
      <c r="H11" s="98" t="s">
        <v>47</v>
      </c>
      <c r="I11" s="98" t="s">
        <v>55</v>
      </c>
      <c r="J11" s="113" t="s">
        <v>59</v>
      </c>
      <c r="K11" s="98" t="s">
        <v>56</v>
      </c>
      <c r="L11" s="98" t="s">
        <v>48</v>
      </c>
      <c r="M11" s="98" t="s">
        <v>57</v>
      </c>
      <c r="N11" s="113" t="s">
        <v>58</v>
      </c>
      <c r="O11" s="98" t="s">
        <v>60</v>
      </c>
      <c r="P11" s="98" t="s">
        <v>49</v>
      </c>
      <c r="Q11" s="98" t="s">
        <v>62</v>
      </c>
      <c r="R11" s="113" t="s">
        <v>63</v>
      </c>
      <c r="S11" s="98" t="s">
        <v>64</v>
      </c>
      <c r="T11" s="98" t="s">
        <v>50</v>
      </c>
      <c r="U11" s="98" t="s">
        <v>65</v>
      </c>
      <c r="V11" s="113" t="s">
        <v>66</v>
      </c>
      <c r="W11" s="98" t="s">
        <v>67</v>
      </c>
    </row>
    <row r="12" spans="1:23" s="1" customFormat="1" ht="67.8" customHeight="1" thickBot="1" x14ac:dyDescent="0.3">
      <c r="A12" s="180" t="s">
        <v>11</v>
      </c>
      <c r="B12" s="181">
        <v>30</v>
      </c>
      <c r="C12" s="182">
        <v>8</v>
      </c>
      <c r="D12" s="183">
        <f>'Price entry'!D21</f>
        <v>0</v>
      </c>
      <c r="E12" s="183">
        <f t="shared" ref="E12" si="0">D12*C12</f>
        <v>0</v>
      </c>
      <c r="F12" s="184">
        <f t="shared" ref="F12" si="1">E12*B12</f>
        <v>0</v>
      </c>
      <c r="G12" s="183">
        <f t="shared" ref="G12" si="2">F12*12</f>
        <v>0</v>
      </c>
      <c r="H12" s="185">
        <f>'Price entry'!E21</f>
        <v>0</v>
      </c>
      <c r="I12" s="185">
        <f t="shared" ref="I12" si="3">H12*C12</f>
        <v>0</v>
      </c>
      <c r="J12" s="186">
        <f t="shared" ref="J12" si="4">I12*B12</f>
        <v>0</v>
      </c>
      <c r="K12" s="185">
        <f t="shared" ref="K12" si="5">J12*12</f>
        <v>0</v>
      </c>
      <c r="L12" s="187">
        <f>'Price entry'!F21</f>
        <v>0</v>
      </c>
      <c r="M12" s="187">
        <f t="shared" ref="M12" si="6">L12*C12</f>
        <v>0</v>
      </c>
      <c r="N12" s="188">
        <f t="shared" ref="N12" si="7">M12*B12</f>
        <v>0</v>
      </c>
      <c r="O12" s="187">
        <f t="shared" ref="O12" si="8">N12*12</f>
        <v>0</v>
      </c>
      <c r="P12" s="189">
        <f>'Price entry'!G21</f>
        <v>0</v>
      </c>
      <c r="Q12" s="189">
        <f t="shared" ref="Q12" si="9">P12*C12</f>
        <v>0</v>
      </c>
      <c r="R12" s="190">
        <f t="shared" ref="R12" si="10">Q12*B12</f>
        <v>0</v>
      </c>
      <c r="S12" s="189">
        <f t="shared" ref="S12" si="11">R12*12</f>
        <v>0</v>
      </c>
      <c r="T12" s="191">
        <f>'Price entry'!H21</f>
        <v>0</v>
      </c>
      <c r="U12" s="191">
        <f t="shared" ref="U12" si="12">T12*C12</f>
        <v>0</v>
      </c>
      <c r="V12" s="192">
        <f t="shared" ref="V12" si="13">U12*B12</f>
        <v>0</v>
      </c>
      <c r="W12" s="191">
        <f t="shared" ref="W12" si="14">V12*12</f>
        <v>0</v>
      </c>
    </row>
    <row r="13" spans="1:23" s="1" customFormat="1" ht="61.2" customHeight="1" thickBot="1" x14ac:dyDescent="0.3">
      <c r="A13" s="180" t="s">
        <v>14</v>
      </c>
      <c r="B13" s="181">
        <v>30</v>
      </c>
      <c r="C13" s="182">
        <v>4</v>
      </c>
      <c r="D13" s="183">
        <f>'Price entry'!D22</f>
        <v>0</v>
      </c>
      <c r="E13" s="183">
        <f t="shared" ref="E13:E23" si="15">D13*C13</f>
        <v>0</v>
      </c>
      <c r="F13" s="184">
        <f t="shared" ref="F13:F23" si="16">E13*B13</f>
        <v>0</v>
      </c>
      <c r="G13" s="183">
        <f t="shared" ref="G13:G23" si="17">F13*12</f>
        <v>0</v>
      </c>
      <c r="H13" s="185">
        <f>'Price entry'!E22</f>
        <v>0</v>
      </c>
      <c r="I13" s="185">
        <f t="shared" ref="I13:I23" si="18">H13*C13</f>
        <v>0</v>
      </c>
      <c r="J13" s="186">
        <f t="shared" ref="J13:J23" si="19">I13*B13</f>
        <v>0</v>
      </c>
      <c r="K13" s="185">
        <f t="shared" ref="K13:K23" si="20">J13*12</f>
        <v>0</v>
      </c>
      <c r="L13" s="187">
        <f>'Price entry'!F22</f>
        <v>0</v>
      </c>
      <c r="M13" s="187">
        <f t="shared" ref="M13:M23" si="21">L13*C13</f>
        <v>0</v>
      </c>
      <c r="N13" s="188">
        <f t="shared" ref="N13:N23" si="22">M13*B13</f>
        <v>0</v>
      </c>
      <c r="O13" s="187">
        <f t="shared" ref="O13:O23" si="23">N13*12</f>
        <v>0</v>
      </c>
      <c r="P13" s="189">
        <f>'Price entry'!G22</f>
        <v>0</v>
      </c>
      <c r="Q13" s="189">
        <f t="shared" ref="Q13:Q23" si="24">P13*C13</f>
        <v>0</v>
      </c>
      <c r="R13" s="190">
        <f t="shared" ref="R13:R23" si="25">Q13*B13</f>
        <v>0</v>
      </c>
      <c r="S13" s="189">
        <f t="shared" ref="S13:S23" si="26">R13*12</f>
        <v>0</v>
      </c>
      <c r="T13" s="191">
        <f>'Price entry'!H22</f>
        <v>0</v>
      </c>
      <c r="U13" s="191">
        <f t="shared" ref="U13:U23" si="27">T13*C13</f>
        <v>0</v>
      </c>
      <c r="V13" s="192">
        <f t="shared" ref="V13:V23" si="28">U13*B13</f>
        <v>0</v>
      </c>
      <c r="W13" s="191">
        <f t="shared" ref="W13:W23" si="29">V13*12</f>
        <v>0</v>
      </c>
    </row>
    <row r="14" spans="1:23" s="1" customFormat="1" ht="105" customHeight="1" thickBot="1" x14ac:dyDescent="0.3">
      <c r="A14" s="180" t="s">
        <v>12</v>
      </c>
      <c r="B14" s="181">
        <v>46</v>
      </c>
      <c r="C14" s="182">
        <v>4</v>
      </c>
      <c r="D14" s="183">
        <f>'Price entry'!D23</f>
        <v>0</v>
      </c>
      <c r="E14" s="183">
        <f t="shared" si="15"/>
        <v>0</v>
      </c>
      <c r="F14" s="184">
        <f t="shared" si="16"/>
        <v>0</v>
      </c>
      <c r="G14" s="183">
        <f t="shared" si="17"/>
        <v>0</v>
      </c>
      <c r="H14" s="185">
        <f>'Price entry'!E23</f>
        <v>0</v>
      </c>
      <c r="I14" s="185">
        <f t="shared" si="18"/>
        <v>0</v>
      </c>
      <c r="J14" s="186">
        <f t="shared" si="19"/>
        <v>0</v>
      </c>
      <c r="K14" s="185">
        <f t="shared" si="20"/>
        <v>0</v>
      </c>
      <c r="L14" s="187">
        <f>'Price entry'!F23</f>
        <v>0</v>
      </c>
      <c r="M14" s="187">
        <f t="shared" si="21"/>
        <v>0</v>
      </c>
      <c r="N14" s="188">
        <f t="shared" si="22"/>
        <v>0</v>
      </c>
      <c r="O14" s="187">
        <f t="shared" si="23"/>
        <v>0</v>
      </c>
      <c r="P14" s="189">
        <f>'Price entry'!G23</f>
        <v>0</v>
      </c>
      <c r="Q14" s="189">
        <f t="shared" si="24"/>
        <v>0</v>
      </c>
      <c r="R14" s="190">
        <f t="shared" si="25"/>
        <v>0</v>
      </c>
      <c r="S14" s="189">
        <f t="shared" si="26"/>
        <v>0</v>
      </c>
      <c r="T14" s="191">
        <f>'Price entry'!H23</f>
        <v>0</v>
      </c>
      <c r="U14" s="191">
        <f t="shared" si="27"/>
        <v>0</v>
      </c>
      <c r="V14" s="192">
        <f t="shared" si="28"/>
        <v>0</v>
      </c>
      <c r="W14" s="191">
        <f t="shared" si="29"/>
        <v>0</v>
      </c>
    </row>
    <row r="15" spans="1:23" s="1" customFormat="1" ht="99" customHeight="1" thickBot="1" x14ac:dyDescent="0.3">
      <c r="A15" s="180" t="s">
        <v>13</v>
      </c>
      <c r="B15" s="181">
        <v>32</v>
      </c>
      <c r="C15" s="182">
        <v>4</v>
      </c>
      <c r="D15" s="183">
        <f>'Price entry'!D24</f>
        <v>0</v>
      </c>
      <c r="E15" s="183">
        <f t="shared" si="15"/>
        <v>0</v>
      </c>
      <c r="F15" s="184">
        <f t="shared" si="16"/>
        <v>0</v>
      </c>
      <c r="G15" s="183">
        <f t="shared" si="17"/>
        <v>0</v>
      </c>
      <c r="H15" s="185">
        <f>'Price entry'!E24</f>
        <v>0</v>
      </c>
      <c r="I15" s="185">
        <f t="shared" si="18"/>
        <v>0</v>
      </c>
      <c r="J15" s="186">
        <f t="shared" si="19"/>
        <v>0</v>
      </c>
      <c r="K15" s="185">
        <f t="shared" si="20"/>
        <v>0</v>
      </c>
      <c r="L15" s="187">
        <f>'Price entry'!F24</f>
        <v>0</v>
      </c>
      <c r="M15" s="187">
        <f t="shared" si="21"/>
        <v>0</v>
      </c>
      <c r="N15" s="188">
        <f t="shared" si="22"/>
        <v>0</v>
      </c>
      <c r="O15" s="187">
        <f t="shared" si="23"/>
        <v>0</v>
      </c>
      <c r="P15" s="189">
        <f>'Price entry'!G24</f>
        <v>0</v>
      </c>
      <c r="Q15" s="189">
        <f t="shared" si="24"/>
        <v>0</v>
      </c>
      <c r="R15" s="190">
        <f t="shared" si="25"/>
        <v>0</v>
      </c>
      <c r="S15" s="189">
        <f t="shared" si="26"/>
        <v>0</v>
      </c>
      <c r="T15" s="191">
        <f>'Price entry'!H24</f>
        <v>0</v>
      </c>
      <c r="U15" s="191">
        <f t="shared" si="27"/>
        <v>0</v>
      </c>
      <c r="V15" s="192">
        <f t="shared" si="28"/>
        <v>0</v>
      </c>
      <c r="W15" s="191">
        <f t="shared" si="29"/>
        <v>0</v>
      </c>
    </row>
    <row r="16" spans="1:23" s="1" customFormat="1" ht="60.6" thickBot="1" x14ac:dyDescent="0.3">
      <c r="A16" s="180" t="s">
        <v>15</v>
      </c>
      <c r="B16" s="181">
        <v>46</v>
      </c>
      <c r="C16" s="182">
        <v>4</v>
      </c>
      <c r="D16" s="183">
        <f>'Price entry'!D25</f>
        <v>0</v>
      </c>
      <c r="E16" s="183">
        <f t="shared" si="15"/>
        <v>0</v>
      </c>
      <c r="F16" s="184">
        <f t="shared" si="16"/>
        <v>0</v>
      </c>
      <c r="G16" s="183">
        <f t="shared" si="17"/>
        <v>0</v>
      </c>
      <c r="H16" s="185">
        <f>'Price entry'!E25</f>
        <v>0</v>
      </c>
      <c r="I16" s="185">
        <f t="shared" si="18"/>
        <v>0</v>
      </c>
      <c r="J16" s="186">
        <f t="shared" si="19"/>
        <v>0</v>
      </c>
      <c r="K16" s="185">
        <f t="shared" si="20"/>
        <v>0</v>
      </c>
      <c r="L16" s="187">
        <f>'Price entry'!F25</f>
        <v>0</v>
      </c>
      <c r="M16" s="187">
        <f t="shared" si="21"/>
        <v>0</v>
      </c>
      <c r="N16" s="188">
        <f t="shared" si="22"/>
        <v>0</v>
      </c>
      <c r="O16" s="187">
        <f t="shared" si="23"/>
        <v>0</v>
      </c>
      <c r="P16" s="189">
        <f>'Price entry'!G25</f>
        <v>0</v>
      </c>
      <c r="Q16" s="189">
        <f t="shared" si="24"/>
        <v>0</v>
      </c>
      <c r="R16" s="190">
        <f t="shared" si="25"/>
        <v>0</v>
      </c>
      <c r="S16" s="189">
        <f t="shared" si="26"/>
        <v>0</v>
      </c>
      <c r="T16" s="191">
        <f>'Price entry'!H25</f>
        <v>0</v>
      </c>
      <c r="U16" s="191">
        <f t="shared" si="27"/>
        <v>0</v>
      </c>
      <c r="V16" s="192">
        <f t="shared" si="28"/>
        <v>0</v>
      </c>
      <c r="W16" s="191">
        <f t="shared" si="29"/>
        <v>0</v>
      </c>
    </row>
    <row r="17" spans="1:23" s="1" customFormat="1" ht="107.4" customHeight="1" thickBot="1" x14ac:dyDescent="0.3">
      <c r="A17" s="193" t="s">
        <v>16</v>
      </c>
      <c r="B17" s="181">
        <v>10</v>
      </c>
      <c r="C17" s="182">
        <v>4</v>
      </c>
      <c r="D17" s="183">
        <f>'Price entry'!D26</f>
        <v>0</v>
      </c>
      <c r="E17" s="183">
        <f t="shared" si="15"/>
        <v>0</v>
      </c>
      <c r="F17" s="184">
        <f t="shared" si="16"/>
        <v>0</v>
      </c>
      <c r="G17" s="183">
        <f t="shared" si="17"/>
        <v>0</v>
      </c>
      <c r="H17" s="185">
        <f>'Price entry'!E26</f>
        <v>0</v>
      </c>
      <c r="I17" s="185">
        <f t="shared" si="18"/>
        <v>0</v>
      </c>
      <c r="J17" s="186">
        <f t="shared" si="19"/>
        <v>0</v>
      </c>
      <c r="K17" s="185">
        <f t="shared" si="20"/>
        <v>0</v>
      </c>
      <c r="L17" s="187">
        <f>'Price entry'!F26</f>
        <v>0</v>
      </c>
      <c r="M17" s="187">
        <f t="shared" si="21"/>
        <v>0</v>
      </c>
      <c r="N17" s="188">
        <f t="shared" si="22"/>
        <v>0</v>
      </c>
      <c r="O17" s="187">
        <f t="shared" si="23"/>
        <v>0</v>
      </c>
      <c r="P17" s="189">
        <f>'Price entry'!G26</f>
        <v>0</v>
      </c>
      <c r="Q17" s="189">
        <f t="shared" si="24"/>
        <v>0</v>
      </c>
      <c r="R17" s="190">
        <f t="shared" si="25"/>
        <v>0</v>
      </c>
      <c r="S17" s="189">
        <f t="shared" si="26"/>
        <v>0</v>
      </c>
      <c r="T17" s="191">
        <f>'Price entry'!H26</f>
        <v>0</v>
      </c>
      <c r="U17" s="191">
        <f t="shared" si="27"/>
        <v>0</v>
      </c>
      <c r="V17" s="192">
        <f t="shared" si="28"/>
        <v>0</v>
      </c>
      <c r="W17" s="191">
        <f t="shared" si="29"/>
        <v>0</v>
      </c>
    </row>
    <row r="18" spans="1:23" s="1" customFormat="1" ht="45.6" thickBot="1" x14ac:dyDescent="0.3">
      <c r="A18" s="180" t="s">
        <v>17</v>
      </c>
      <c r="B18" s="181">
        <v>10</v>
      </c>
      <c r="C18" s="182">
        <v>4</v>
      </c>
      <c r="D18" s="183">
        <f>'Price entry'!D27</f>
        <v>0</v>
      </c>
      <c r="E18" s="183">
        <f t="shared" si="15"/>
        <v>0</v>
      </c>
      <c r="F18" s="184">
        <f t="shared" si="16"/>
        <v>0</v>
      </c>
      <c r="G18" s="183">
        <f t="shared" si="17"/>
        <v>0</v>
      </c>
      <c r="H18" s="185">
        <f>'Price entry'!E27</f>
        <v>0</v>
      </c>
      <c r="I18" s="185">
        <f t="shared" si="18"/>
        <v>0</v>
      </c>
      <c r="J18" s="186">
        <f t="shared" si="19"/>
        <v>0</v>
      </c>
      <c r="K18" s="185">
        <f t="shared" si="20"/>
        <v>0</v>
      </c>
      <c r="L18" s="187">
        <f>'Price entry'!F27</f>
        <v>0</v>
      </c>
      <c r="M18" s="187">
        <f t="shared" si="21"/>
        <v>0</v>
      </c>
      <c r="N18" s="188">
        <f t="shared" si="22"/>
        <v>0</v>
      </c>
      <c r="O18" s="187">
        <f t="shared" si="23"/>
        <v>0</v>
      </c>
      <c r="P18" s="189">
        <f>'Price entry'!G27</f>
        <v>0</v>
      </c>
      <c r="Q18" s="189">
        <f t="shared" si="24"/>
        <v>0</v>
      </c>
      <c r="R18" s="190">
        <f t="shared" si="25"/>
        <v>0</v>
      </c>
      <c r="S18" s="189">
        <f t="shared" si="26"/>
        <v>0</v>
      </c>
      <c r="T18" s="191">
        <f>'Price entry'!H27</f>
        <v>0</v>
      </c>
      <c r="U18" s="191">
        <f t="shared" si="27"/>
        <v>0</v>
      </c>
      <c r="V18" s="192">
        <f t="shared" si="28"/>
        <v>0</v>
      </c>
      <c r="W18" s="191">
        <f t="shared" si="29"/>
        <v>0</v>
      </c>
    </row>
    <row r="19" spans="1:23" s="1" customFormat="1" ht="94.2" customHeight="1" thickBot="1" x14ac:dyDescent="0.3">
      <c r="A19" s="180" t="s">
        <v>18</v>
      </c>
      <c r="B19" s="181">
        <v>19</v>
      </c>
      <c r="C19" s="182">
        <v>4</v>
      </c>
      <c r="D19" s="183">
        <f>'Price entry'!D28</f>
        <v>0</v>
      </c>
      <c r="E19" s="183">
        <f t="shared" si="15"/>
        <v>0</v>
      </c>
      <c r="F19" s="184">
        <f t="shared" si="16"/>
        <v>0</v>
      </c>
      <c r="G19" s="183">
        <f t="shared" si="17"/>
        <v>0</v>
      </c>
      <c r="H19" s="185">
        <f>'Price entry'!E28</f>
        <v>0</v>
      </c>
      <c r="I19" s="185">
        <f t="shared" si="18"/>
        <v>0</v>
      </c>
      <c r="J19" s="186">
        <f t="shared" si="19"/>
        <v>0</v>
      </c>
      <c r="K19" s="185">
        <f t="shared" si="20"/>
        <v>0</v>
      </c>
      <c r="L19" s="187">
        <f>'Price entry'!F28</f>
        <v>0</v>
      </c>
      <c r="M19" s="187">
        <f t="shared" si="21"/>
        <v>0</v>
      </c>
      <c r="N19" s="188">
        <f t="shared" si="22"/>
        <v>0</v>
      </c>
      <c r="O19" s="187">
        <f t="shared" si="23"/>
        <v>0</v>
      </c>
      <c r="P19" s="189">
        <f>'Price entry'!G28</f>
        <v>0</v>
      </c>
      <c r="Q19" s="189">
        <f t="shared" si="24"/>
        <v>0</v>
      </c>
      <c r="R19" s="190">
        <f t="shared" si="25"/>
        <v>0</v>
      </c>
      <c r="S19" s="189">
        <f t="shared" si="26"/>
        <v>0</v>
      </c>
      <c r="T19" s="191">
        <f>'Price entry'!H28</f>
        <v>0</v>
      </c>
      <c r="U19" s="191">
        <f t="shared" si="27"/>
        <v>0</v>
      </c>
      <c r="V19" s="192">
        <f t="shared" si="28"/>
        <v>0</v>
      </c>
      <c r="W19" s="191">
        <f t="shared" si="29"/>
        <v>0</v>
      </c>
    </row>
    <row r="20" spans="1:23" s="1" customFormat="1" ht="90.6" thickBot="1" x14ac:dyDescent="0.3">
      <c r="A20" s="180" t="s">
        <v>125</v>
      </c>
      <c r="B20" s="181">
        <v>25</v>
      </c>
      <c r="C20" s="182">
        <v>4</v>
      </c>
      <c r="D20" s="183">
        <f>'Price entry'!D29</f>
        <v>0</v>
      </c>
      <c r="E20" s="183">
        <f t="shared" si="15"/>
        <v>0</v>
      </c>
      <c r="F20" s="184">
        <f t="shared" si="16"/>
        <v>0</v>
      </c>
      <c r="G20" s="183">
        <f t="shared" si="17"/>
        <v>0</v>
      </c>
      <c r="H20" s="185">
        <f>'Price entry'!E29</f>
        <v>0</v>
      </c>
      <c r="I20" s="185">
        <f t="shared" si="18"/>
        <v>0</v>
      </c>
      <c r="J20" s="186">
        <f t="shared" si="19"/>
        <v>0</v>
      </c>
      <c r="K20" s="185">
        <f t="shared" si="20"/>
        <v>0</v>
      </c>
      <c r="L20" s="187">
        <f>'Price entry'!F29</f>
        <v>0</v>
      </c>
      <c r="M20" s="187">
        <f t="shared" si="21"/>
        <v>0</v>
      </c>
      <c r="N20" s="188">
        <f t="shared" si="22"/>
        <v>0</v>
      </c>
      <c r="O20" s="187">
        <f t="shared" si="23"/>
        <v>0</v>
      </c>
      <c r="P20" s="189">
        <f>'Price entry'!G29</f>
        <v>0</v>
      </c>
      <c r="Q20" s="189">
        <f t="shared" si="24"/>
        <v>0</v>
      </c>
      <c r="R20" s="190">
        <f t="shared" si="25"/>
        <v>0</v>
      </c>
      <c r="S20" s="189">
        <f t="shared" si="26"/>
        <v>0</v>
      </c>
      <c r="T20" s="191">
        <f>'Price entry'!H29</f>
        <v>0</v>
      </c>
      <c r="U20" s="191">
        <f t="shared" si="27"/>
        <v>0</v>
      </c>
      <c r="V20" s="192">
        <f t="shared" si="28"/>
        <v>0</v>
      </c>
      <c r="W20" s="191">
        <f t="shared" si="29"/>
        <v>0</v>
      </c>
    </row>
    <row r="21" spans="1:23" s="1" customFormat="1" ht="90.6" customHeight="1" thickBot="1" x14ac:dyDescent="0.3">
      <c r="A21" s="180" t="s">
        <v>20</v>
      </c>
      <c r="B21" s="181">
        <v>15</v>
      </c>
      <c r="C21" s="182">
        <v>4</v>
      </c>
      <c r="D21" s="183">
        <f>'Price entry'!D30</f>
        <v>0</v>
      </c>
      <c r="E21" s="183">
        <f t="shared" si="15"/>
        <v>0</v>
      </c>
      <c r="F21" s="184">
        <f t="shared" si="16"/>
        <v>0</v>
      </c>
      <c r="G21" s="183">
        <f t="shared" si="17"/>
        <v>0</v>
      </c>
      <c r="H21" s="185">
        <f>'Price entry'!E30</f>
        <v>0</v>
      </c>
      <c r="I21" s="185">
        <f t="shared" si="18"/>
        <v>0</v>
      </c>
      <c r="J21" s="186">
        <f t="shared" si="19"/>
        <v>0</v>
      </c>
      <c r="K21" s="185">
        <f t="shared" si="20"/>
        <v>0</v>
      </c>
      <c r="L21" s="187">
        <f>'Price entry'!F30</f>
        <v>0</v>
      </c>
      <c r="M21" s="187">
        <f t="shared" si="21"/>
        <v>0</v>
      </c>
      <c r="N21" s="188">
        <f t="shared" si="22"/>
        <v>0</v>
      </c>
      <c r="O21" s="187">
        <f t="shared" si="23"/>
        <v>0</v>
      </c>
      <c r="P21" s="189">
        <f>'Price entry'!G30</f>
        <v>0</v>
      </c>
      <c r="Q21" s="189">
        <f t="shared" si="24"/>
        <v>0</v>
      </c>
      <c r="R21" s="190">
        <f t="shared" si="25"/>
        <v>0</v>
      </c>
      <c r="S21" s="189">
        <f t="shared" si="26"/>
        <v>0</v>
      </c>
      <c r="T21" s="191">
        <f>'Price entry'!H30</f>
        <v>0</v>
      </c>
      <c r="U21" s="191">
        <f t="shared" si="27"/>
        <v>0</v>
      </c>
      <c r="V21" s="192">
        <f t="shared" si="28"/>
        <v>0</v>
      </c>
      <c r="W21" s="191">
        <f t="shared" si="29"/>
        <v>0</v>
      </c>
    </row>
    <row r="22" spans="1:23" s="1" customFormat="1" ht="30.6" thickBot="1" x14ac:dyDescent="0.3">
      <c r="A22" s="180" t="s">
        <v>21</v>
      </c>
      <c r="B22" s="181">
        <v>1</v>
      </c>
      <c r="C22" s="182">
        <v>4</v>
      </c>
      <c r="D22" s="183">
        <f>'Price entry'!D31</f>
        <v>0</v>
      </c>
      <c r="E22" s="183">
        <f t="shared" si="15"/>
        <v>0</v>
      </c>
      <c r="F22" s="184">
        <f t="shared" si="16"/>
        <v>0</v>
      </c>
      <c r="G22" s="183">
        <f t="shared" si="17"/>
        <v>0</v>
      </c>
      <c r="H22" s="185">
        <f>'Price entry'!E31</f>
        <v>0</v>
      </c>
      <c r="I22" s="185">
        <f t="shared" si="18"/>
        <v>0</v>
      </c>
      <c r="J22" s="186">
        <f t="shared" si="19"/>
        <v>0</v>
      </c>
      <c r="K22" s="185">
        <f t="shared" si="20"/>
        <v>0</v>
      </c>
      <c r="L22" s="187">
        <f>'Price entry'!F31</f>
        <v>0</v>
      </c>
      <c r="M22" s="187">
        <f t="shared" si="21"/>
        <v>0</v>
      </c>
      <c r="N22" s="188">
        <f t="shared" si="22"/>
        <v>0</v>
      </c>
      <c r="O22" s="187">
        <f t="shared" si="23"/>
        <v>0</v>
      </c>
      <c r="P22" s="189">
        <f>'Price entry'!G31</f>
        <v>0</v>
      </c>
      <c r="Q22" s="189">
        <f t="shared" si="24"/>
        <v>0</v>
      </c>
      <c r="R22" s="190">
        <f t="shared" si="25"/>
        <v>0</v>
      </c>
      <c r="S22" s="189">
        <f t="shared" si="26"/>
        <v>0</v>
      </c>
      <c r="T22" s="191">
        <f>'Price entry'!H31</f>
        <v>0</v>
      </c>
      <c r="U22" s="191">
        <f t="shared" si="27"/>
        <v>0</v>
      </c>
      <c r="V22" s="192">
        <f t="shared" si="28"/>
        <v>0</v>
      </c>
      <c r="W22" s="191">
        <f t="shared" si="29"/>
        <v>0</v>
      </c>
    </row>
    <row r="23" spans="1:23" s="1" customFormat="1" ht="45.6" thickBot="1" x14ac:dyDescent="0.3">
      <c r="A23" s="180" t="s">
        <v>22</v>
      </c>
      <c r="B23" s="181">
        <v>25</v>
      </c>
      <c r="C23" s="182">
        <v>4</v>
      </c>
      <c r="D23" s="183">
        <f>'Price entry'!D32</f>
        <v>0</v>
      </c>
      <c r="E23" s="183">
        <f t="shared" si="15"/>
        <v>0</v>
      </c>
      <c r="F23" s="184">
        <f t="shared" si="16"/>
        <v>0</v>
      </c>
      <c r="G23" s="183">
        <f t="shared" si="17"/>
        <v>0</v>
      </c>
      <c r="H23" s="185">
        <f>'Price entry'!E32</f>
        <v>0</v>
      </c>
      <c r="I23" s="185">
        <f t="shared" si="18"/>
        <v>0</v>
      </c>
      <c r="J23" s="186">
        <f t="shared" si="19"/>
        <v>0</v>
      </c>
      <c r="K23" s="185">
        <f t="shared" si="20"/>
        <v>0</v>
      </c>
      <c r="L23" s="194">
        <f>'Price entry'!F32</f>
        <v>0</v>
      </c>
      <c r="M23" s="194">
        <f t="shared" si="21"/>
        <v>0</v>
      </c>
      <c r="N23" s="195">
        <f t="shared" si="22"/>
        <v>0</v>
      </c>
      <c r="O23" s="194">
        <f t="shared" si="23"/>
        <v>0</v>
      </c>
      <c r="P23" s="189">
        <f>'Price entry'!G32</f>
        <v>0</v>
      </c>
      <c r="Q23" s="189">
        <f t="shared" si="24"/>
        <v>0</v>
      </c>
      <c r="R23" s="190">
        <f t="shared" si="25"/>
        <v>0</v>
      </c>
      <c r="S23" s="189">
        <f t="shared" si="26"/>
        <v>0</v>
      </c>
      <c r="T23" s="191">
        <f>'Price entry'!H32</f>
        <v>0</v>
      </c>
      <c r="U23" s="191">
        <f t="shared" si="27"/>
        <v>0</v>
      </c>
      <c r="V23" s="192">
        <f t="shared" si="28"/>
        <v>0</v>
      </c>
      <c r="W23" s="191">
        <f t="shared" si="29"/>
        <v>0</v>
      </c>
    </row>
    <row r="24" spans="1:23" s="1" customFormat="1" ht="15.6" thickBot="1" x14ac:dyDescent="0.3">
      <c r="A24" s="196" t="s">
        <v>44</v>
      </c>
      <c r="B24" s="181"/>
      <c r="C24" s="182"/>
      <c r="D24" s="197"/>
      <c r="E24" s="197"/>
      <c r="F24" s="198"/>
      <c r="G24" s="198">
        <f>SUM(G12:G23)</f>
        <v>0</v>
      </c>
      <c r="H24" s="199"/>
      <c r="I24" s="199"/>
      <c r="J24" s="200"/>
      <c r="K24" s="201">
        <f>SUM(K12:K23)</f>
        <v>0</v>
      </c>
      <c r="L24" s="202"/>
      <c r="M24" s="202"/>
      <c r="N24" s="202"/>
      <c r="O24" s="202">
        <f>SUM(O12:O23)</f>
        <v>0</v>
      </c>
      <c r="P24" s="203"/>
      <c r="Q24" s="203"/>
      <c r="R24" s="204"/>
      <c r="S24" s="204">
        <f>SUM(S12:S23)</f>
        <v>0</v>
      </c>
      <c r="T24" s="205"/>
      <c r="U24" s="205"/>
      <c r="V24" s="206"/>
      <c r="W24" s="207">
        <f>SUM(W12:W23)</f>
        <v>0</v>
      </c>
    </row>
    <row r="25" spans="1:23" s="1" customFormat="1" ht="15" x14ac:dyDescent="0.25">
      <c r="A25" s="208"/>
      <c r="B25" s="99"/>
      <c r="C25" s="143"/>
      <c r="D25" s="143"/>
      <c r="E25" s="143"/>
      <c r="F25" s="144"/>
      <c r="G25" s="144"/>
      <c r="H25" s="145"/>
      <c r="I25" s="145"/>
      <c r="J25" s="146"/>
      <c r="K25" s="146"/>
      <c r="L25" s="147"/>
      <c r="M25" s="147"/>
      <c r="N25" s="148"/>
      <c r="O25" s="148"/>
      <c r="P25" s="149"/>
      <c r="Q25" s="149"/>
      <c r="R25" s="150"/>
      <c r="S25" s="150"/>
      <c r="T25" s="151"/>
      <c r="U25" s="151"/>
      <c r="V25" s="209"/>
      <c r="W25" s="209"/>
    </row>
    <row r="26" spans="1:23" ht="21" thickBot="1" x14ac:dyDescent="0.45">
      <c r="A26" s="19"/>
      <c r="B26" s="16"/>
      <c r="C26" s="16"/>
      <c r="D26" s="16"/>
      <c r="E26" s="16"/>
      <c r="F26" s="17"/>
      <c r="G26" s="16"/>
      <c r="H26" s="16"/>
      <c r="I26" s="17"/>
      <c r="J26" s="16"/>
      <c r="K26" s="16"/>
      <c r="L26" s="16"/>
      <c r="M26" s="16"/>
      <c r="N26" s="16"/>
    </row>
    <row r="27" spans="1:23" ht="36.6" customHeight="1" thickBot="1" x14ac:dyDescent="0.45">
      <c r="A27" s="154" t="s">
        <v>121</v>
      </c>
      <c r="B27" s="50"/>
      <c r="C27" s="213">
        <f>G24+K24+O24+S24+W24</f>
        <v>0</v>
      </c>
      <c r="D27" s="212"/>
      <c r="E27" s="212"/>
      <c r="F27" s="30"/>
      <c r="G27" s="20"/>
      <c r="H27" s="20"/>
      <c r="I27" s="30"/>
      <c r="J27" s="16"/>
      <c r="K27" s="16"/>
      <c r="L27" s="16"/>
      <c r="M27" s="18"/>
      <c r="N27" s="16"/>
    </row>
    <row r="28" spans="1:23" ht="19.8" x14ac:dyDescent="0.4">
      <c r="A28" s="31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16"/>
      <c r="N28" s="16"/>
    </row>
    <row r="29" spans="1:23" ht="19.8" x14ac:dyDescent="0.4">
      <c r="A29" s="32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16"/>
      <c r="N29" s="16"/>
    </row>
    <row r="30" spans="1:23" ht="19.8" x14ac:dyDescent="0.4">
      <c r="A30" s="31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16"/>
      <c r="N30" s="16"/>
    </row>
    <row r="31" spans="1:23" ht="20.399999999999999" thickBot="1" x14ac:dyDescent="0.45">
      <c r="A31" s="31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16"/>
      <c r="N31" s="16"/>
    </row>
    <row r="32" spans="1:23" ht="20.399999999999999" thickBot="1" x14ac:dyDescent="0.45">
      <c r="A32" s="31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6"/>
      <c r="N32" s="16"/>
      <c r="V32" s="33" t="s">
        <v>78</v>
      </c>
      <c r="W32" s="34"/>
    </row>
    <row r="33" spans="1:14" ht="19.8" x14ac:dyDescent="0.4">
      <c r="A33" s="31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16"/>
      <c r="N33" s="16"/>
    </row>
    <row r="34" spans="1:14" ht="19.8" x14ac:dyDescent="0.4">
      <c r="A34" s="3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6"/>
      <c r="N34" s="16"/>
    </row>
    <row r="35" spans="1:14" ht="19.8" x14ac:dyDescent="0.4">
      <c r="A35" s="31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16"/>
      <c r="N35" s="16"/>
    </row>
    <row r="36" spans="1:14" ht="19.8" x14ac:dyDescent="0.4">
      <c r="A36" s="21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16"/>
      <c r="N36" s="16"/>
    </row>
    <row r="37" spans="1:14" ht="19.8" x14ac:dyDescent="0.4">
      <c r="A37" s="21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6"/>
      <c r="N37" s="16"/>
    </row>
    <row r="38" spans="1:14" x14ac:dyDescent="0.3">
      <c r="A38" s="2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4" x14ac:dyDescent="0.3">
      <c r="A39" s="2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4" x14ac:dyDescent="0.3">
      <c r="A40" s="2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4" x14ac:dyDescent="0.3">
      <c r="A41" s="2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4" x14ac:dyDescent="0.3">
      <c r="A42" s="2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4" x14ac:dyDescent="0.3">
      <c r="A43" s="2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4" x14ac:dyDescent="0.3">
      <c r="A44" s="2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4" x14ac:dyDescent="0.3">
      <c r="A45" s="2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4" x14ac:dyDescent="0.3">
      <c r="A46" s="2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4" x14ac:dyDescent="0.3">
      <c r="A47" s="2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4" x14ac:dyDescent="0.3">
      <c r="A48" s="2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3">
      <c r="A49" s="2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3">
      <c r="A50" s="2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3">
      <c r="A51" s="2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3">
      <c r="A52" s="2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3">
      <c r="A53" s="2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3">
      <c r="A54" s="2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x14ac:dyDescent="0.3">
      <c r="A55" s="2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 x14ac:dyDescent="0.3">
      <c r="A56" s="2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 x14ac:dyDescent="0.3">
      <c r="A57" s="2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 x14ac:dyDescent="0.3">
      <c r="A58" s="2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 x14ac:dyDescent="0.3">
      <c r="A59" s="2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2" x14ac:dyDescent="0.3">
      <c r="A60" s="2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12" x14ac:dyDescent="0.3">
      <c r="A61" s="2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 x14ac:dyDescent="0.3">
      <c r="A62" s="2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12" x14ac:dyDescent="0.3">
      <c r="A63" s="2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2" x14ac:dyDescent="0.3">
      <c r="A64" s="2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 x14ac:dyDescent="0.3">
      <c r="A65" s="23"/>
      <c r="B65" s="12"/>
      <c r="C65" s="12"/>
      <c r="D65" s="12"/>
      <c r="E65" s="12"/>
      <c r="F65" s="13"/>
      <c r="G65" s="12"/>
      <c r="H65" s="12"/>
      <c r="I65" s="13"/>
      <c r="J65" s="12"/>
      <c r="K65" s="13"/>
      <c r="L65" s="13"/>
    </row>
    <row r="66" spans="1:12" x14ac:dyDescent="0.3">
      <c r="A66" s="23"/>
      <c r="B66" s="12"/>
      <c r="C66" s="12"/>
      <c r="D66" s="12"/>
      <c r="E66" s="12"/>
      <c r="F66" s="13"/>
      <c r="G66" s="12"/>
      <c r="H66" s="12"/>
      <c r="I66" s="13"/>
      <c r="J66" s="12"/>
      <c r="K66" s="13"/>
      <c r="L66" s="13"/>
    </row>
    <row r="67" spans="1:12" x14ac:dyDescent="0.3">
      <c r="A67" s="23"/>
      <c r="B67" s="12"/>
      <c r="C67" s="12"/>
      <c r="D67" s="12"/>
      <c r="E67" s="12"/>
      <c r="F67" s="13"/>
      <c r="G67" s="12"/>
      <c r="H67" s="12"/>
      <c r="I67" s="13"/>
      <c r="J67" s="12"/>
      <c r="K67" s="13"/>
      <c r="L67" s="13"/>
    </row>
    <row r="68" spans="1:12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1:12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2" x14ac:dyDescent="0.3">
      <c r="A70" s="24"/>
      <c r="B70" s="25"/>
      <c r="C70" s="25"/>
      <c r="D70" s="25"/>
      <c r="E70" s="25"/>
      <c r="F70" s="25"/>
      <c r="G70" s="25"/>
      <c r="H70" s="25"/>
      <c r="I70" s="12"/>
      <c r="J70" s="12"/>
      <c r="K70" s="12"/>
      <c r="L70" s="12"/>
    </row>
    <row r="71" spans="1:12" x14ac:dyDescent="0.3">
      <c r="A71" s="2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 x14ac:dyDescent="0.3">
      <c r="A72" s="2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2" x14ac:dyDescent="0.3">
      <c r="A73" s="2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 x14ac:dyDescent="0.3">
      <c r="A74" s="2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 x14ac:dyDescent="0.3">
      <c r="A75" s="2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 x14ac:dyDescent="0.3">
      <c r="A76" s="2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 x14ac:dyDescent="0.3">
      <c r="A77" s="2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1:12" x14ac:dyDescent="0.3">
      <c r="A78" s="2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 x14ac:dyDescent="0.3">
      <c r="A79" s="2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 x14ac:dyDescent="0.3">
      <c r="A80" s="2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 x14ac:dyDescent="0.3">
      <c r="A81" s="2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 x14ac:dyDescent="0.3">
      <c r="A82" s="2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 x14ac:dyDescent="0.3">
      <c r="A83" s="2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 x14ac:dyDescent="0.3">
      <c r="A84" s="2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 x14ac:dyDescent="0.3">
      <c r="A85" s="2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 x14ac:dyDescent="0.3">
      <c r="A86" s="2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 x14ac:dyDescent="0.3">
      <c r="A87" s="2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 x14ac:dyDescent="0.3">
      <c r="A88" s="2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2" x14ac:dyDescent="0.3">
      <c r="A89" s="2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 x14ac:dyDescent="0.3">
      <c r="A90" s="2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1:12" x14ac:dyDescent="0.3">
      <c r="A91" s="2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2" x14ac:dyDescent="0.3">
      <c r="A92" s="2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 x14ac:dyDescent="0.3">
      <c r="A93" s="2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1:12" x14ac:dyDescent="0.3">
      <c r="A94" s="2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 x14ac:dyDescent="0.3">
      <c r="A95" s="2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1:12" x14ac:dyDescent="0.3">
      <c r="A96" s="2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1:12" x14ac:dyDescent="0.3">
      <c r="A97" s="2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1:12" x14ac:dyDescent="0.3">
      <c r="A98" s="2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1:12" x14ac:dyDescent="0.3">
      <c r="A99" s="2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  <row r="100" spans="1:12" x14ac:dyDescent="0.3">
      <c r="A100" s="2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1:12" x14ac:dyDescent="0.3">
      <c r="A101" s="2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1:12" x14ac:dyDescent="0.3">
      <c r="A102" s="2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1:12" x14ac:dyDescent="0.3">
      <c r="A103" s="2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1:12" x14ac:dyDescent="0.3">
      <c r="A104" s="2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2" x14ac:dyDescent="0.3">
      <c r="A105" s="2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2" x14ac:dyDescent="0.3">
      <c r="A106" s="2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1:12" x14ac:dyDescent="0.3">
      <c r="A107" s="2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</row>
    <row r="108" spans="1:12" x14ac:dyDescent="0.3">
      <c r="A108" s="2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1:12" x14ac:dyDescent="0.3">
      <c r="A109" s="23"/>
      <c r="B109" s="12"/>
      <c r="C109" s="12"/>
      <c r="D109" s="12"/>
      <c r="E109" s="12"/>
      <c r="F109" s="13"/>
      <c r="G109" s="12"/>
      <c r="H109" s="12"/>
      <c r="I109" s="12"/>
      <c r="J109" s="12"/>
      <c r="K109" s="12"/>
      <c r="L109" s="12"/>
    </row>
    <row r="110" spans="1:12" x14ac:dyDescent="0.3">
      <c r="A110" s="23"/>
      <c r="B110" s="12"/>
      <c r="C110" s="12"/>
      <c r="D110" s="12"/>
      <c r="E110" s="12"/>
      <c r="F110" s="13"/>
      <c r="G110" s="12"/>
      <c r="H110" s="12"/>
      <c r="I110" s="12"/>
      <c r="J110" s="12"/>
      <c r="K110" s="12"/>
      <c r="L110" s="12"/>
    </row>
    <row r="111" spans="1:12" x14ac:dyDescent="0.3">
      <c r="A111" s="23"/>
      <c r="B111" s="12"/>
      <c r="C111" s="12"/>
      <c r="D111" s="12"/>
      <c r="E111" s="12"/>
      <c r="F111" s="13"/>
      <c r="G111" s="12"/>
      <c r="H111" s="12"/>
      <c r="I111" s="12"/>
      <c r="J111" s="12"/>
      <c r="K111" s="12"/>
      <c r="L111" s="12"/>
    </row>
  </sheetData>
  <sheetProtection algorithmName="SHA-512" hashValue="YRGl0ft06u94lFXOWMc0g0S21gWaAuAoYYifpEm4FdAnWCamJ8bJrGjIFOrmoVlDyvBnqbw5PN+qp737Je3mqQ==" saltValue="MdhN7EDWCs63h6XlkElZsw==" spinCount="100000" sheet="1" objects="1" scenarios="1" selectLockedCells="1" selectUnlockedCells="1"/>
  <mergeCells count="8">
    <mergeCell ref="T9:W9"/>
    <mergeCell ref="L9:O9"/>
    <mergeCell ref="P9:S9"/>
    <mergeCell ref="B4:F4"/>
    <mergeCell ref="B5:F5"/>
    <mergeCell ref="B6:F6"/>
    <mergeCell ref="C9:G9"/>
    <mergeCell ref="H9:K9"/>
  </mergeCells>
  <pageMargins left="0.7" right="0.7" top="0.75" bottom="0.75" header="0.3" footer="0.3"/>
  <pageSetup paperSize="8" scale="3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C00CC"/>
    <pageSetUpPr fitToPage="1"/>
  </sheetPr>
  <dimension ref="A4:M108"/>
  <sheetViews>
    <sheetView view="pageBreakPreview" topLeftCell="A2" zoomScale="78" zoomScaleNormal="65" zoomScaleSheetLayoutView="78" workbookViewId="0">
      <selection activeCell="D19" sqref="D19"/>
    </sheetView>
  </sheetViews>
  <sheetFormatPr defaultRowHeight="14.4" x14ac:dyDescent="0.3"/>
  <cols>
    <col min="1" max="1" width="32.5546875" customWidth="1"/>
    <col min="2" max="2" width="12.5546875" customWidth="1"/>
    <col min="3" max="3" width="15.6640625" customWidth="1"/>
    <col min="4" max="4" width="17.109375" customWidth="1"/>
    <col min="5" max="5" width="23.33203125" customWidth="1"/>
    <col min="6" max="6" width="15.44140625" customWidth="1"/>
    <col min="7" max="7" width="22.33203125" customWidth="1"/>
    <col min="8" max="8" width="16.88671875" customWidth="1"/>
    <col min="9" max="9" width="25" customWidth="1"/>
    <col min="10" max="10" width="16.6640625" customWidth="1"/>
    <col min="11" max="11" width="25.88671875" customWidth="1"/>
    <col min="12" max="12" width="17.21875" customWidth="1"/>
    <col min="13" max="13" width="23.88671875" customWidth="1"/>
  </cols>
  <sheetData>
    <row r="4" spans="1:13" ht="21" x14ac:dyDescent="0.4">
      <c r="A4" s="53"/>
    </row>
    <row r="5" spans="1:13" ht="21" x14ac:dyDescent="0.4">
      <c r="A5" s="53"/>
    </row>
    <row r="6" spans="1:13" ht="21" x14ac:dyDescent="0.4">
      <c r="A6" s="53"/>
    </row>
    <row r="7" spans="1:13" ht="21" x14ac:dyDescent="0.4">
      <c r="A7" s="53"/>
    </row>
    <row r="8" spans="1:13" ht="15.6" x14ac:dyDescent="0.3">
      <c r="A8" s="315" t="s">
        <v>123</v>
      </c>
      <c r="B8" s="31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ht="16.2" thickBot="1" x14ac:dyDescent="0.35">
      <c r="A9" s="1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3" ht="24.6" customHeight="1" thickBot="1" x14ac:dyDescent="0.4">
      <c r="A10" s="227" t="s">
        <v>109</v>
      </c>
      <c r="B10" s="294" t="s">
        <v>110</v>
      </c>
      <c r="C10" s="295"/>
      <c r="D10" s="295"/>
      <c r="E10" s="295"/>
      <c r="F10" s="316"/>
      <c r="G10" s="39"/>
      <c r="H10" s="39"/>
      <c r="I10" s="39"/>
      <c r="J10" s="39"/>
      <c r="K10" s="39"/>
      <c r="L10" s="39"/>
      <c r="M10" s="39"/>
    </row>
    <row r="11" spans="1:13" ht="38.4" customHeight="1" thickBot="1" x14ac:dyDescent="0.4">
      <c r="A11" s="227" t="s">
        <v>111</v>
      </c>
      <c r="B11" s="294" t="s">
        <v>112</v>
      </c>
      <c r="C11" s="295"/>
      <c r="D11" s="295"/>
      <c r="E11" s="295"/>
      <c r="F11" s="316"/>
      <c r="G11" s="39"/>
      <c r="H11" s="39"/>
      <c r="I11" s="39"/>
      <c r="J11" s="39"/>
      <c r="K11" s="39"/>
      <c r="L11" s="39"/>
      <c r="M11" s="39"/>
    </row>
    <row r="12" spans="1:13" ht="28.8" customHeight="1" thickBot="1" x14ac:dyDescent="0.4">
      <c r="A12" s="227" t="s">
        <v>108</v>
      </c>
      <c r="B12" s="294">
        <f>'Price entry'!B8:H8</f>
        <v>0</v>
      </c>
      <c r="C12" s="295"/>
      <c r="D12" s="295"/>
      <c r="E12" s="295"/>
      <c r="F12" s="316"/>
      <c r="G12" s="39"/>
      <c r="H12" s="39"/>
      <c r="I12" s="39"/>
      <c r="J12" s="39"/>
      <c r="K12" s="39"/>
      <c r="L12" s="39"/>
      <c r="M12" s="39"/>
    </row>
    <row r="13" spans="1:13" ht="15.6" x14ac:dyDescent="0.3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3" s="1" customFormat="1" ht="13.8" customHeight="1" thickBot="1" x14ac:dyDescent="0.3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3" s="1" customFormat="1" ht="35.4" customHeight="1" thickBot="1" x14ac:dyDescent="0.3">
      <c r="A15" s="39"/>
      <c r="B15" s="39"/>
      <c r="C15" s="308" t="s">
        <v>24</v>
      </c>
      <c r="D15" s="309"/>
      <c r="E15" s="310"/>
      <c r="F15" s="311" t="s">
        <v>25</v>
      </c>
      <c r="G15" s="312"/>
      <c r="H15" s="298" t="s">
        <v>26</v>
      </c>
      <c r="I15" s="299"/>
      <c r="J15" s="300" t="s">
        <v>27</v>
      </c>
      <c r="K15" s="301"/>
      <c r="L15" s="296" t="s">
        <v>28</v>
      </c>
      <c r="M15" s="297"/>
    </row>
    <row r="16" spans="1:13" s="1" customFormat="1" ht="30.6" thickBot="1" x14ac:dyDescent="0.3">
      <c r="A16" s="91" t="s">
        <v>3</v>
      </c>
      <c r="B16" s="155" t="s">
        <v>40</v>
      </c>
      <c r="C16" s="115" t="s">
        <v>41</v>
      </c>
      <c r="D16" s="116" t="s">
        <v>23</v>
      </c>
      <c r="E16" s="117" t="s">
        <v>79</v>
      </c>
      <c r="F16" s="118" t="s">
        <v>23</v>
      </c>
      <c r="G16" s="119" t="s">
        <v>79</v>
      </c>
      <c r="H16" s="120" t="s">
        <v>23</v>
      </c>
      <c r="I16" s="121" t="s">
        <v>79</v>
      </c>
      <c r="J16" s="122" t="s">
        <v>23</v>
      </c>
      <c r="K16" s="123" t="s">
        <v>79</v>
      </c>
      <c r="L16" s="124" t="s">
        <v>23</v>
      </c>
      <c r="M16" s="125" t="s">
        <v>79</v>
      </c>
    </row>
    <row r="17" spans="1:13" s="26" customFormat="1" ht="41.4" customHeight="1" thickBot="1" x14ac:dyDescent="0.3">
      <c r="A17" s="112" t="s">
        <v>61</v>
      </c>
      <c r="B17" s="245" t="s">
        <v>45</v>
      </c>
      <c r="C17" s="246" t="s">
        <v>46</v>
      </c>
      <c r="D17" s="247" t="s">
        <v>51</v>
      </c>
      <c r="E17" s="248" t="s">
        <v>71</v>
      </c>
      <c r="F17" s="247" t="s">
        <v>69</v>
      </c>
      <c r="G17" s="248" t="s">
        <v>72</v>
      </c>
      <c r="H17" s="247" t="s">
        <v>47</v>
      </c>
      <c r="I17" s="248" t="s">
        <v>73</v>
      </c>
      <c r="J17" s="247" t="s">
        <v>70</v>
      </c>
      <c r="K17" s="248" t="s">
        <v>74</v>
      </c>
      <c r="L17" s="247" t="s">
        <v>48</v>
      </c>
      <c r="M17" s="248" t="s">
        <v>75</v>
      </c>
    </row>
    <row r="18" spans="1:13" s="1" customFormat="1" ht="15.6" thickBot="1" x14ac:dyDescent="0.3">
      <c r="A18" s="157" t="s">
        <v>4</v>
      </c>
      <c r="B18" s="156"/>
      <c r="C18" s="127"/>
      <c r="D18" s="47"/>
      <c r="E18" s="136"/>
      <c r="F18" s="128"/>
      <c r="G18" s="129"/>
      <c r="H18" s="130"/>
      <c r="I18" s="131"/>
      <c r="J18" s="132"/>
      <c r="K18" s="133"/>
      <c r="L18" s="134"/>
      <c r="M18" s="135"/>
    </row>
    <row r="19" spans="1:13" s="1" customFormat="1" ht="15" x14ac:dyDescent="0.25">
      <c r="A19" s="137" t="s">
        <v>1</v>
      </c>
      <c r="B19" s="126">
        <v>9</v>
      </c>
      <c r="C19" s="127">
        <v>12</v>
      </c>
      <c r="D19" s="254">
        <f>'Price entry'!D34</f>
        <v>0</v>
      </c>
      <c r="E19" s="138">
        <f>B19*C19*D19</f>
        <v>0</v>
      </c>
      <c r="F19" s="256">
        <f>'Price entry'!E34</f>
        <v>0</v>
      </c>
      <c r="G19" s="139">
        <f>B19*C19*F19</f>
        <v>0</v>
      </c>
      <c r="H19" s="255">
        <f>'Price entry'!F34</f>
        <v>0</v>
      </c>
      <c r="I19" s="140">
        <f>B19*C19*H19</f>
        <v>0</v>
      </c>
      <c r="J19" s="257">
        <f>'Price entry'!G34</f>
        <v>0</v>
      </c>
      <c r="K19" s="141">
        <f>B19*C19*J19</f>
        <v>0</v>
      </c>
      <c r="L19" s="258">
        <f>'Price entry'!H34</f>
        <v>0</v>
      </c>
      <c r="M19" s="142">
        <f>B19*C19*L19</f>
        <v>0</v>
      </c>
    </row>
    <row r="20" spans="1:13" s="1" customFormat="1" ht="15" x14ac:dyDescent="0.25">
      <c r="A20" s="137" t="s">
        <v>2</v>
      </c>
      <c r="B20" s="126">
        <v>1</v>
      </c>
      <c r="C20" s="127">
        <v>12</v>
      </c>
      <c r="D20" s="254">
        <f>'Price entry'!D35</f>
        <v>0</v>
      </c>
      <c r="E20" s="138">
        <f>B20*C20*D20</f>
        <v>0</v>
      </c>
      <c r="F20" s="256">
        <f>'Price entry'!E35</f>
        <v>0</v>
      </c>
      <c r="G20" s="139">
        <f>B20*C20*F20</f>
        <v>0</v>
      </c>
      <c r="H20" s="255">
        <f>'Price entry'!F35</f>
        <v>0</v>
      </c>
      <c r="I20" s="140">
        <f>B20*C20*H20</f>
        <v>0</v>
      </c>
      <c r="J20" s="257">
        <f>'Price entry'!G35</f>
        <v>0</v>
      </c>
      <c r="K20" s="141">
        <f>B20*C20*J20</f>
        <v>0</v>
      </c>
      <c r="L20" s="258">
        <f>'Price entry'!H35</f>
        <v>0</v>
      </c>
      <c r="M20" s="142">
        <f>B20*C20*L20</f>
        <v>0</v>
      </c>
    </row>
    <row r="21" spans="1:13" s="1" customFormat="1" ht="15.6" thickBot="1" x14ac:dyDescent="0.3">
      <c r="A21" s="137"/>
      <c r="B21" s="158"/>
      <c r="C21" s="159"/>
      <c r="D21" s="160"/>
      <c r="E21" s="161"/>
      <c r="F21" s="162"/>
      <c r="G21" s="163"/>
      <c r="H21" s="164"/>
      <c r="I21" s="165"/>
      <c r="J21" s="166"/>
      <c r="K21" s="167"/>
      <c r="L21" s="168"/>
      <c r="M21" s="169"/>
    </row>
    <row r="22" spans="1:13" s="2" customFormat="1" ht="15.6" thickBot="1" x14ac:dyDescent="0.3">
      <c r="A22" s="152" t="s">
        <v>76</v>
      </c>
      <c r="B22" s="101"/>
      <c r="C22" s="170"/>
      <c r="D22" s="170"/>
      <c r="E22" s="171">
        <f>SUM(E19:E21)</f>
        <v>0</v>
      </c>
      <c r="F22" s="172"/>
      <c r="G22" s="173">
        <f>SUM(G19:G21)</f>
        <v>0</v>
      </c>
      <c r="H22" s="174"/>
      <c r="I22" s="175">
        <f>SUM(I19:I21)</f>
        <v>0</v>
      </c>
      <c r="J22" s="176"/>
      <c r="K22" s="178">
        <f>SUM(K19:K21)</f>
        <v>0</v>
      </c>
      <c r="L22" s="177"/>
      <c r="M22" s="179">
        <f>SUM(M19:M21)</f>
        <v>0</v>
      </c>
    </row>
    <row r="23" spans="1:13" ht="15.6" x14ac:dyDescent="0.3">
      <c r="A23" s="153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13" ht="15.6" x14ac:dyDescent="0.3">
      <c r="A24" s="154" t="s">
        <v>121</v>
      </c>
      <c r="B24" s="210"/>
      <c r="C24" s="313">
        <f>E22+G22+I22+K22+M22</f>
        <v>0</v>
      </c>
      <c r="D24" s="314"/>
      <c r="E24" s="99"/>
      <c r="F24" s="99"/>
      <c r="G24" s="99"/>
      <c r="H24" s="39"/>
      <c r="I24" s="39"/>
      <c r="J24" s="39"/>
      <c r="K24" s="39"/>
      <c r="L24" s="39"/>
      <c r="M24" s="39"/>
    </row>
    <row r="25" spans="1:13" ht="19.8" x14ac:dyDescent="0.4">
      <c r="A25" s="31"/>
      <c r="B25" s="20"/>
      <c r="C25" s="20"/>
      <c r="D25" s="20"/>
      <c r="E25" s="20"/>
      <c r="F25" s="20"/>
      <c r="G25" s="20"/>
      <c r="H25" s="20"/>
    </row>
    <row r="26" spans="1:13" ht="19.8" x14ac:dyDescent="0.4">
      <c r="A26" s="32"/>
      <c r="B26" s="20"/>
      <c r="C26" s="20"/>
      <c r="D26" s="20"/>
      <c r="E26" s="20"/>
      <c r="F26" s="20"/>
      <c r="G26" s="20"/>
      <c r="H26" s="20"/>
    </row>
    <row r="27" spans="1:13" ht="19.8" x14ac:dyDescent="0.4">
      <c r="A27" s="31"/>
      <c r="B27" s="20"/>
      <c r="C27" s="20"/>
      <c r="D27" s="20"/>
      <c r="E27" s="20"/>
      <c r="F27" s="20"/>
      <c r="G27" s="20"/>
      <c r="H27" s="20"/>
    </row>
    <row r="28" spans="1:13" ht="19.8" x14ac:dyDescent="0.4">
      <c r="A28" s="31"/>
      <c r="B28" s="20"/>
      <c r="C28" s="20"/>
      <c r="D28" s="20"/>
      <c r="E28" s="20"/>
      <c r="F28" s="20"/>
      <c r="G28" s="20"/>
      <c r="H28" s="20"/>
    </row>
    <row r="29" spans="1:13" ht="19.8" x14ac:dyDescent="0.4">
      <c r="A29" s="31"/>
      <c r="B29" s="20"/>
      <c r="C29" s="20"/>
      <c r="D29" s="20"/>
      <c r="E29" s="20"/>
      <c r="F29" s="20"/>
      <c r="G29" s="20"/>
      <c r="H29" s="20"/>
    </row>
    <row r="30" spans="1:13" ht="19.8" x14ac:dyDescent="0.4">
      <c r="A30" s="31"/>
      <c r="B30" s="20"/>
      <c r="C30" s="20"/>
      <c r="D30" s="20"/>
      <c r="E30" s="20"/>
      <c r="F30" s="20"/>
      <c r="G30" s="20"/>
      <c r="H30" s="20"/>
    </row>
    <row r="31" spans="1:13" ht="19.8" x14ac:dyDescent="0.4">
      <c r="A31" s="31"/>
      <c r="B31" s="20"/>
      <c r="C31" s="20"/>
      <c r="D31" s="20"/>
      <c r="E31" s="20"/>
      <c r="F31" s="20"/>
      <c r="G31" s="20"/>
      <c r="H31" s="20"/>
    </row>
    <row r="32" spans="1:13" ht="19.8" x14ac:dyDescent="0.4">
      <c r="A32" s="31"/>
      <c r="B32" s="20"/>
      <c r="C32" s="20"/>
      <c r="D32" s="20"/>
      <c r="E32" s="20"/>
      <c r="F32" s="20"/>
      <c r="G32" s="20"/>
      <c r="H32" s="20"/>
    </row>
    <row r="33" spans="1:13" ht="20.399999999999999" thickBot="1" x14ac:dyDescent="0.45">
      <c r="A33" s="20"/>
      <c r="B33" s="20"/>
      <c r="C33" s="20"/>
      <c r="D33" s="20"/>
      <c r="E33" s="20"/>
      <c r="F33" s="20"/>
      <c r="G33" s="20"/>
      <c r="H33" s="20"/>
    </row>
    <row r="34" spans="1:13" ht="20.399999999999999" thickBot="1" x14ac:dyDescent="0.45">
      <c r="A34" s="20"/>
      <c r="B34" s="20"/>
      <c r="C34" s="20"/>
      <c r="D34" s="20"/>
      <c r="E34" s="20"/>
      <c r="F34" s="20"/>
      <c r="G34" s="20"/>
      <c r="H34" s="20"/>
      <c r="L34" s="33" t="s">
        <v>78</v>
      </c>
      <c r="M34" s="34"/>
    </row>
    <row r="35" spans="1:13" x14ac:dyDescent="0.3">
      <c r="A35" s="12"/>
      <c r="B35" s="12"/>
      <c r="C35" s="12"/>
      <c r="D35" s="12"/>
      <c r="E35" s="12"/>
      <c r="F35" s="12"/>
      <c r="G35" s="12"/>
      <c r="H35" s="12"/>
    </row>
    <row r="36" spans="1:13" x14ac:dyDescent="0.3">
      <c r="A36" s="12"/>
      <c r="B36" s="12"/>
      <c r="C36" s="12"/>
      <c r="D36" s="12"/>
      <c r="E36" s="12"/>
      <c r="F36" s="12"/>
      <c r="G36" s="12"/>
      <c r="H36" s="12"/>
    </row>
    <row r="37" spans="1:13" x14ac:dyDescent="0.3">
      <c r="A37" s="12"/>
      <c r="B37" s="12"/>
      <c r="C37" s="12"/>
      <c r="D37" s="12"/>
      <c r="E37" s="12"/>
      <c r="F37" s="12"/>
      <c r="G37" s="12"/>
      <c r="H37" s="12"/>
    </row>
    <row r="38" spans="1:13" x14ac:dyDescent="0.3">
      <c r="A38" s="12"/>
      <c r="B38" s="12"/>
      <c r="C38" s="12"/>
      <c r="D38" s="12"/>
      <c r="E38" s="12"/>
      <c r="F38" s="12"/>
      <c r="G38" s="12"/>
      <c r="H38" s="12"/>
    </row>
    <row r="39" spans="1:13" x14ac:dyDescent="0.3">
      <c r="A39" s="12"/>
      <c r="B39" s="12"/>
      <c r="C39" s="12"/>
      <c r="D39" s="12"/>
      <c r="E39" s="12"/>
      <c r="F39" s="12"/>
      <c r="G39" s="12"/>
      <c r="H39" s="12"/>
    </row>
    <row r="40" spans="1:13" x14ac:dyDescent="0.3">
      <c r="A40" s="12"/>
      <c r="B40" s="12"/>
      <c r="C40" s="12"/>
      <c r="D40" s="12"/>
      <c r="E40" s="12"/>
      <c r="F40" s="12"/>
      <c r="G40" s="12"/>
      <c r="H40" s="12"/>
    </row>
    <row r="41" spans="1:13" x14ac:dyDescent="0.3">
      <c r="A41" s="12"/>
      <c r="B41" s="12"/>
      <c r="C41" s="12"/>
      <c r="D41" s="12"/>
      <c r="E41" s="12"/>
      <c r="F41" s="12"/>
      <c r="G41" s="12"/>
      <c r="H41" s="12"/>
    </row>
    <row r="42" spans="1:13" x14ac:dyDescent="0.3">
      <c r="A42" s="12"/>
      <c r="B42" s="12"/>
      <c r="C42" s="12"/>
      <c r="D42" s="12"/>
      <c r="E42" s="12"/>
      <c r="F42" s="12"/>
      <c r="G42" s="12"/>
      <c r="H42" s="12"/>
    </row>
    <row r="43" spans="1:13" x14ac:dyDescent="0.3">
      <c r="A43" s="12"/>
      <c r="B43" s="12"/>
      <c r="C43" s="12"/>
      <c r="D43" s="12"/>
      <c r="E43" s="12"/>
      <c r="F43" s="12"/>
      <c r="G43" s="12"/>
      <c r="H43" s="12"/>
    </row>
    <row r="44" spans="1:13" x14ac:dyDescent="0.3">
      <c r="A44" s="12"/>
      <c r="B44" s="12"/>
      <c r="C44" s="12"/>
      <c r="D44" s="12"/>
      <c r="E44" s="12"/>
      <c r="F44" s="12"/>
      <c r="G44" s="12"/>
      <c r="H44" s="12"/>
    </row>
    <row r="45" spans="1:13" x14ac:dyDescent="0.3">
      <c r="A45" s="12"/>
      <c r="B45" s="12"/>
      <c r="C45" s="12"/>
      <c r="D45" s="12"/>
      <c r="E45" s="12"/>
      <c r="F45" s="12"/>
      <c r="G45" s="12"/>
      <c r="H45" s="12"/>
    </row>
    <row r="46" spans="1:13" x14ac:dyDescent="0.3">
      <c r="A46" s="12"/>
      <c r="B46" s="12"/>
      <c r="C46" s="12"/>
      <c r="D46" s="12"/>
      <c r="E46" s="12"/>
      <c r="F46" s="12"/>
      <c r="G46" s="12"/>
      <c r="H46" s="12"/>
    </row>
    <row r="47" spans="1:13" x14ac:dyDescent="0.3">
      <c r="A47" s="12"/>
      <c r="B47" s="12"/>
      <c r="C47" s="12"/>
      <c r="D47" s="12"/>
      <c r="E47" s="12"/>
      <c r="F47" s="12"/>
      <c r="G47" s="12"/>
      <c r="H47" s="12"/>
    </row>
    <row r="48" spans="1:13" x14ac:dyDescent="0.3">
      <c r="A48" s="12"/>
      <c r="B48" s="12"/>
      <c r="C48" s="12"/>
      <c r="D48" s="12"/>
      <c r="E48" s="12"/>
      <c r="F48" s="12"/>
      <c r="G48" s="12"/>
      <c r="H48" s="12"/>
    </row>
    <row r="49" spans="1:8" x14ac:dyDescent="0.3">
      <c r="A49" s="12"/>
      <c r="B49" s="12"/>
      <c r="C49" s="12"/>
      <c r="D49" s="12"/>
      <c r="E49" s="12"/>
      <c r="F49" s="12"/>
      <c r="G49" s="12"/>
      <c r="H49" s="12"/>
    </row>
    <row r="50" spans="1:8" x14ac:dyDescent="0.3">
      <c r="A50" s="12"/>
      <c r="B50" s="12"/>
      <c r="C50" s="12"/>
      <c r="D50" s="12"/>
      <c r="E50" s="12"/>
      <c r="F50" s="12"/>
      <c r="G50" s="12"/>
      <c r="H50" s="12"/>
    </row>
    <row r="51" spans="1:8" x14ac:dyDescent="0.3">
      <c r="A51" s="12"/>
      <c r="B51" s="12"/>
      <c r="C51" s="12"/>
      <c r="D51" s="12"/>
      <c r="E51" s="12"/>
      <c r="F51" s="12"/>
      <c r="G51" s="12"/>
      <c r="H51" s="12"/>
    </row>
    <row r="52" spans="1:8" x14ac:dyDescent="0.3">
      <c r="A52" s="12"/>
      <c r="B52" s="12"/>
      <c r="C52" s="12"/>
      <c r="D52" s="12"/>
      <c r="E52" s="12"/>
      <c r="F52" s="12"/>
      <c r="G52" s="12"/>
      <c r="H52" s="12"/>
    </row>
    <row r="53" spans="1:8" x14ac:dyDescent="0.3">
      <c r="A53" s="12"/>
      <c r="B53" s="12"/>
      <c r="C53" s="12"/>
      <c r="D53" s="12"/>
      <c r="E53" s="12"/>
      <c r="F53" s="12"/>
      <c r="G53" s="12"/>
      <c r="H53" s="12"/>
    </row>
    <row r="54" spans="1:8" x14ac:dyDescent="0.3">
      <c r="A54" s="22"/>
      <c r="B54" s="12"/>
      <c r="C54" s="12"/>
      <c r="D54" s="12"/>
      <c r="E54" s="12"/>
      <c r="F54" s="12"/>
      <c r="G54" s="12"/>
      <c r="H54" s="12"/>
    </row>
    <row r="55" spans="1:8" x14ac:dyDescent="0.3">
      <c r="A55" s="22"/>
      <c r="B55" s="12"/>
      <c r="C55" s="12"/>
      <c r="D55" s="12"/>
      <c r="E55" s="12"/>
      <c r="F55" s="12"/>
      <c r="G55" s="12"/>
      <c r="H55" s="12"/>
    </row>
    <row r="56" spans="1:8" x14ac:dyDescent="0.3">
      <c r="A56" s="22"/>
      <c r="B56" s="12"/>
      <c r="C56" s="12"/>
      <c r="D56" s="12"/>
      <c r="E56" s="12"/>
      <c r="F56" s="12"/>
      <c r="G56" s="12"/>
      <c r="H56" s="12"/>
    </row>
    <row r="57" spans="1:8" x14ac:dyDescent="0.3">
      <c r="A57" s="22"/>
      <c r="B57" s="12"/>
      <c r="C57" s="12"/>
      <c r="D57" s="12"/>
      <c r="E57" s="12"/>
      <c r="F57" s="12"/>
      <c r="G57" s="12"/>
      <c r="H57" s="12"/>
    </row>
    <row r="58" spans="1:8" x14ac:dyDescent="0.3">
      <c r="A58" s="22"/>
      <c r="B58" s="12"/>
      <c r="C58" s="12"/>
      <c r="D58" s="12"/>
      <c r="E58" s="12"/>
      <c r="F58" s="12"/>
      <c r="G58" s="12"/>
      <c r="H58" s="12"/>
    </row>
    <row r="59" spans="1:8" x14ac:dyDescent="0.3">
      <c r="A59" s="22"/>
      <c r="B59" s="12"/>
      <c r="C59" s="12"/>
      <c r="D59" s="12"/>
      <c r="E59" s="12"/>
      <c r="F59" s="12"/>
      <c r="G59" s="12"/>
      <c r="H59" s="12"/>
    </row>
    <row r="60" spans="1:8" x14ac:dyDescent="0.3">
      <c r="A60" s="22"/>
      <c r="B60" s="12"/>
      <c r="C60" s="12"/>
      <c r="D60" s="12"/>
      <c r="E60" s="12"/>
      <c r="F60" s="12"/>
      <c r="G60" s="12"/>
      <c r="H60" s="12"/>
    </row>
    <row r="61" spans="1:8" x14ac:dyDescent="0.3">
      <c r="A61" s="22"/>
      <c r="B61" s="12"/>
      <c r="C61" s="12"/>
      <c r="D61" s="12"/>
      <c r="E61" s="12"/>
      <c r="F61" s="12"/>
      <c r="G61" s="12"/>
      <c r="H61" s="12"/>
    </row>
    <row r="62" spans="1:8" x14ac:dyDescent="0.3">
      <c r="A62" s="23"/>
      <c r="B62" s="12"/>
      <c r="C62" s="12"/>
      <c r="D62" s="12"/>
      <c r="E62" s="12"/>
      <c r="F62" s="12"/>
      <c r="G62" s="13"/>
      <c r="H62" s="13"/>
    </row>
    <row r="63" spans="1:8" x14ac:dyDescent="0.3">
      <c r="A63" s="23"/>
      <c r="B63" s="12"/>
      <c r="C63" s="12"/>
      <c r="D63" s="12"/>
      <c r="E63" s="12"/>
      <c r="F63" s="12"/>
      <c r="G63" s="13"/>
      <c r="H63" s="13"/>
    </row>
    <row r="64" spans="1:8" x14ac:dyDescent="0.3">
      <c r="A64" s="23"/>
      <c r="B64" s="12"/>
      <c r="C64" s="12"/>
      <c r="D64" s="12"/>
      <c r="E64" s="12"/>
      <c r="F64" s="12"/>
      <c r="G64" s="13"/>
      <c r="H64" s="13"/>
    </row>
    <row r="65" spans="1:8" x14ac:dyDescent="0.3">
      <c r="A65" s="12"/>
      <c r="B65" s="12"/>
      <c r="C65" s="12"/>
      <c r="D65" s="12"/>
      <c r="E65" s="12"/>
      <c r="F65" s="12"/>
      <c r="G65" s="12"/>
      <c r="H65" s="12"/>
    </row>
    <row r="66" spans="1:8" x14ac:dyDescent="0.3">
      <c r="A66" s="12"/>
      <c r="B66" s="12"/>
      <c r="C66" s="12"/>
      <c r="D66" s="12"/>
      <c r="E66" s="12"/>
      <c r="F66" s="12"/>
      <c r="G66" s="12"/>
      <c r="H66" s="12"/>
    </row>
    <row r="67" spans="1:8" x14ac:dyDescent="0.3">
      <c r="A67" s="24"/>
      <c r="B67" s="25"/>
      <c r="C67" s="25"/>
      <c r="D67" s="25"/>
      <c r="E67" s="25"/>
      <c r="F67" s="25"/>
      <c r="G67" s="12"/>
      <c r="H67" s="12"/>
    </row>
    <row r="68" spans="1:8" x14ac:dyDescent="0.3">
      <c r="A68" s="22"/>
      <c r="B68" s="12"/>
      <c r="C68" s="12"/>
      <c r="D68" s="12"/>
      <c r="E68" s="12"/>
      <c r="F68" s="12"/>
      <c r="G68" s="12"/>
      <c r="H68" s="12"/>
    </row>
    <row r="69" spans="1:8" x14ac:dyDescent="0.3">
      <c r="A69" s="22"/>
      <c r="B69" s="12"/>
      <c r="C69" s="12"/>
      <c r="D69" s="12"/>
      <c r="E69" s="12"/>
      <c r="F69" s="12"/>
      <c r="G69" s="12"/>
      <c r="H69" s="12"/>
    </row>
    <row r="70" spans="1:8" x14ac:dyDescent="0.3">
      <c r="A70" s="22"/>
      <c r="B70" s="12"/>
      <c r="C70" s="12"/>
      <c r="D70" s="12"/>
      <c r="E70" s="12"/>
      <c r="F70" s="12"/>
      <c r="G70" s="12"/>
      <c r="H70" s="12"/>
    </row>
    <row r="71" spans="1:8" x14ac:dyDescent="0.3">
      <c r="A71" s="22"/>
      <c r="B71" s="12"/>
      <c r="C71" s="12"/>
      <c r="D71" s="12"/>
      <c r="E71" s="12"/>
      <c r="F71" s="12"/>
      <c r="G71" s="12"/>
      <c r="H71" s="12"/>
    </row>
    <row r="72" spans="1:8" x14ac:dyDescent="0.3">
      <c r="A72" s="22"/>
      <c r="B72" s="12"/>
      <c r="C72" s="12"/>
      <c r="D72" s="12"/>
      <c r="E72" s="12"/>
      <c r="F72" s="12"/>
      <c r="G72" s="12"/>
      <c r="H72" s="12"/>
    </row>
    <row r="73" spans="1:8" x14ac:dyDescent="0.3">
      <c r="A73" s="22"/>
      <c r="B73" s="12"/>
      <c r="C73" s="12"/>
      <c r="D73" s="12"/>
      <c r="E73" s="12"/>
      <c r="F73" s="12"/>
      <c r="G73" s="12"/>
      <c r="H73" s="12"/>
    </row>
    <row r="74" spans="1:8" x14ac:dyDescent="0.3">
      <c r="A74" s="22"/>
      <c r="B74" s="12"/>
      <c r="C74" s="12"/>
      <c r="D74" s="12"/>
      <c r="E74" s="12"/>
      <c r="F74" s="12"/>
      <c r="G74" s="12"/>
      <c r="H74" s="12"/>
    </row>
    <row r="75" spans="1:8" x14ac:dyDescent="0.3">
      <c r="A75" s="22"/>
      <c r="B75" s="12"/>
      <c r="C75" s="12"/>
      <c r="D75" s="12"/>
      <c r="E75" s="12"/>
      <c r="F75" s="12"/>
      <c r="G75" s="12"/>
      <c r="H75" s="12"/>
    </row>
    <row r="76" spans="1:8" x14ac:dyDescent="0.3">
      <c r="A76" s="22"/>
      <c r="B76" s="12"/>
      <c r="C76" s="12"/>
      <c r="D76" s="12"/>
      <c r="E76" s="12"/>
      <c r="F76" s="12"/>
      <c r="G76" s="12"/>
      <c r="H76" s="12"/>
    </row>
    <row r="77" spans="1:8" x14ac:dyDescent="0.3">
      <c r="A77" s="22"/>
      <c r="B77" s="12"/>
      <c r="C77" s="12"/>
      <c r="D77" s="12"/>
      <c r="E77" s="12"/>
      <c r="F77" s="12"/>
      <c r="G77" s="12"/>
      <c r="H77" s="12"/>
    </row>
    <row r="78" spans="1:8" x14ac:dyDescent="0.3">
      <c r="A78" s="22"/>
      <c r="B78" s="12"/>
      <c r="C78" s="12"/>
      <c r="D78" s="12"/>
      <c r="E78" s="12"/>
      <c r="F78" s="12"/>
      <c r="G78" s="12"/>
      <c r="H78" s="12"/>
    </row>
    <row r="79" spans="1:8" x14ac:dyDescent="0.3">
      <c r="A79" s="22"/>
      <c r="B79" s="12"/>
      <c r="C79" s="12"/>
      <c r="D79" s="12"/>
      <c r="E79" s="12"/>
      <c r="F79" s="12"/>
      <c r="G79" s="12"/>
      <c r="H79" s="12"/>
    </row>
    <row r="80" spans="1:8" x14ac:dyDescent="0.3">
      <c r="A80" s="22"/>
      <c r="B80" s="12"/>
      <c r="C80" s="12"/>
      <c r="D80" s="12"/>
      <c r="E80" s="12"/>
      <c r="F80" s="12"/>
      <c r="G80" s="12"/>
      <c r="H80" s="12"/>
    </row>
    <row r="81" spans="1:8" x14ac:dyDescent="0.3">
      <c r="A81" s="22"/>
      <c r="B81" s="12"/>
      <c r="C81" s="12"/>
      <c r="D81" s="12"/>
      <c r="E81" s="12"/>
      <c r="F81" s="12"/>
      <c r="G81" s="12"/>
      <c r="H81" s="12"/>
    </row>
    <row r="82" spans="1:8" x14ac:dyDescent="0.3">
      <c r="A82" s="22"/>
      <c r="B82" s="12"/>
      <c r="C82" s="12"/>
      <c r="D82" s="12"/>
      <c r="E82" s="12"/>
      <c r="F82" s="12"/>
      <c r="G82" s="12"/>
      <c r="H82" s="12"/>
    </row>
    <row r="83" spans="1:8" x14ac:dyDescent="0.3">
      <c r="A83" s="22"/>
      <c r="B83" s="12"/>
      <c r="C83" s="12"/>
      <c r="D83" s="12"/>
      <c r="E83" s="12"/>
      <c r="F83" s="12"/>
      <c r="G83" s="12"/>
      <c r="H83" s="12"/>
    </row>
    <row r="84" spans="1:8" x14ac:dyDescent="0.3">
      <c r="A84" s="22"/>
      <c r="B84" s="12"/>
      <c r="C84" s="12"/>
      <c r="D84" s="12"/>
      <c r="E84" s="12"/>
      <c r="F84" s="12"/>
      <c r="G84" s="12"/>
      <c r="H84" s="12"/>
    </row>
    <row r="85" spans="1:8" x14ac:dyDescent="0.3">
      <c r="A85" s="22"/>
      <c r="B85" s="12"/>
      <c r="C85" s="12"/>
      <c r="D85" s="12"/>
      <c r="E85" s="12"/>
      <c r="F85" s="12"/>
      <c r="G85" s="12"/>
      <c r="H85" s="12"/>
    </row>
    <row r="86" spans="1:8" x14ac:dyDescent="0.3">
      <c r="A86" s="22"/>
      <c r="B86" s="12"/>
      <c r="C86" s="12"/>
      <c r="D86" s="12"/>
      <c r="E86" s="12"/>
      <c r="F86" s="12"/>
      <c r="G86" s="12"/>
      <c r="H86" s="12"/>
    </row>
    <row r="87" spans="1:8" x14ac:dyDescent="0.3">
      <c r="A87" s="22"/>
      <c r="B87" s="12"/>
      <c r="C87" s="12"/>
      <c r="D87" s="12"/>
      <c r="E87" s="12"/>
      <c r="F87" s="12"/>
      <c r="G87" s="12"/>
      <c r="H87" s="12"/>
    </row>
    <row r="88" spans="1:8" x14ac:dyDescent="0.3">
      <c r="A88" s="22"/>
      <c r="B88" s="12"/>
      <c r="C88" s="12"/>
      <c r="D88" s="12"/>
      <c r="E88" s="12"/>
      <c r="F88" s="12"/>
      <c r="G88" s="12"/>
      <c r="H88" s="12"/>
    </row>
    <row r="89" spans="1:8" x14ac:dyDescent="0.3">
      <c r="A89" s="22"/>
      <c r="B89" s="12"/>
      <c r="C89" s="12"/>
      <c r="D89" s="12"/>
      <c r="E89" s="12"/>
      <c r="F89" s="12"/>
      <c r="G89" s="12"/>
      <c r="H89" s="12"/>
    </row>
    <row r="90" spans="1:8" x14ac:dyDescent="0.3">
      <c r="A90" s="22"/>
      <c r="B90" s="12"/>
      <c r="C90" s="12"/>
      <c r="D90" s="12"/>
      <c r="E90" s="12"/>
      <c r="F90" s="12"/>
      <c r="G90" s="12"/>
      <c r="H90" s="12"/>
    </row>
    <row r="91" spans="1:8" x14ac:dyDescent="0.3">
      <c r="A91" s="22"/>
      <c r="B91" s="12"/>
      <c r="C91" s="12"/>
      <c r="D91" s="12"/>
      <c r="E91" s="12"/>
      <c r="F91" s="12"/>
      <c r="G91" s="12"/>
      <c r="H91" s="12"/>
    </row>
    <row r="92" spans="1:8" x14ac:dyDescent="0.3">
      <c r="A92" s="22"/>
      <c r="B92" s="12"/>
      <c r="C92" s="12"/>
      <c r="D92" s="12"/>
      <c r="E92" s="12"/>
      <c r="F92" s="12"/>
      <c r="G92" s="12"/>
      <c r="H92" s="12"/>
    </row>
    <row r="93" spans="1:8" x14ac:dyDescent="0.3">
      <c r="A93" s="22"/>
      <c r="B93" s="12"/>
      <c r="C93" s="12"/>
      <c r="D93" s="12"/>
      <c r="E93" s="12"/>
      <c r="F93" s="12"/>
      <c r="G93" s="12"/>
      <c r="H93" s="12"/>
    </row>
    <row r="94" spans="1:8" x14ac:dyDescent="0.3">
      <c r="A94" s="22"/>
      <c r="B94" s="12"/>
      <c r="C94" s="12"/>
      <c r="D94" s="12"/>
      <c r="E94" s="12"/>
      <c r="F94" s="12"/>
      <c r="G94" s="12"/>
      <c r="H94" s="12"/>
    </row>
    <row r="95" spans="1:8" x14ac:dyDescent="0.3">
      <c r="A95" s="22"/>
      <c r="B95" s="12"/>
      <c r="C95" s="12"/>
      <c r="D95" s="12"/>
      <c r="E95" s="12"/>
      <c r="F95" s="12"/>
      <c r="G95" s="12"/>
      <c r="H95" s="12"/>
    </row>
    <row r="96" spans="1:8" x14ac:dyDescent="0.3">
      <c r="A96" s="22"/>
      <c r="B96" s="12"/>
      <c r="C96" s="12"/>
      <c r="D96" s="12"/>
      <c r="E96" s="12"/>
      <c r="F96" s="12"/>
      <c r="G96" s="12"/>
      <c r="H96" s="12"/>
    </row>
    <row r="97" spans="1:8" x14ac:dyDescent="0.3">
      <c r="A97" s="22"/>
      <c r="B97" s="12"/>
      <c r="C97" s="12"/>
      <c r="D97" s="12"/>
      <c r="E97" s="12"/>
      <c r="F97" s="12"/>
      <c r="G97" s="12"/>
      <c r="H97" s="12"/>
    </row>
    <row r="98" spans="1:8" x14ac:dyDescent="0.3">
      <c r="A98" s="22"/>
      <c r="B98" s="12"/>
      <c r="C98" s="12"/>
      <c r="D98" s="12"/>
      <c r="E98" s="12"/>
      <c r="F98" s="12"/>
      <c r="G98" s="12"/>
      <c r="H98" s="12"/>
    </row>
    <row r="99" spans="1:8" x14ac:dyDescent="0.3">
      <c r="A99" s="22"/>
      <c r="B99" s="12"/>
      <c r="C99" s="12"/>
      <c r="D99" s="12"/>
      <c r="E99" s="12"/>
      <c r="F99" s="12"/>
      <c r="G99" s="12"/>
      <c r="H99" s="12"/>
    </row>
    <row r="100" spans="1:8" x14ac:dyDescent="0.3">
      <c r="A100" s="22"/>
      <c r="B100" s="12"/>
      <c r="C100" s="12"/>
      <c r="D100" s="12"/>
      <c r="E100" s="12"/>
      <c r="F100" s="12"/>
      <c r="G100" s="12"/>
      <c r="H100" s="12"/>
    </row>
    <row r="101" spans="1:8" x14ac:dyDescent="0.3">
      <c r="A101" s="22"/>
      <c r="B101" s="12"/>
      <c r="C101" s="12"/>
      <c r="D101" s="12"/>
      <c r="E101" s="12"/>
      <c r="F101" s="12"/>
      <c r="G101" s="12"/>
      <c r="H101" s="12"/>
    </row>
    <row r="102" spans="1:8" x14ac:dyDescent="0.3">
      <c r="A102" s="22"/>
      <c r="B102" s="12"/>
      <c r="C102" s="12"/>
      <c r="D102" s="12"/>
      <c r="E102" s="12"/>
      <c r="F102" s="12"/>
      <c r="G102" s="12"/>
      <c r="H102" s="12"/>
    </row>
    <row r="103" spans="1:8" x14ac:dyDescent="0.3">
      <c r="A103" s="22"/>
      <c r="B103" s="12"/>
      <c r="C103" s="12"/>
      <c r="D103" s="12"/>
      <c r="E103" s="12"/>
      <c r="F103" s="12"/>
      <c r="G103" s="12"/>
      <c r="H103" s="12"/>
    </row>
    <row r="104" spans="1:8" x14ac:dyDescent="0.3">
      <c r="A104" s="22"/>
      <c r="B104" s="12"/>
      <c r="C104" s="12"/>
      <c r="D104" s="12"/>
      <c r="E104" s="12"/>
      <c r="F104" s="12"/>
      <c r="G104" s="12"/>
      <c r="H104" s="12"/>
    </row>
    <row r="105" spans="1:8" x14ac:dyDescent="0.3">
      <c r="A105" s="22"/>
      <c r="B105" s="12"/>
      <c r="C105" s="12"/>
      <c r="D105" s="12"/>
      <c r="E105" s="12"/>
      <c r="F105" s="12"/>
      <c r="G105" s="12"/>
      <c r="H105" s="12"/>
    </row>
    <row r="106" spans="1:8" x14ac:dyDescent="0.3">
      <c r="A106" s="23"/>
      <c r="B106" s="12"/>
      <c r="C106" s="12"/>
      <c r="D106" s="12"/>
      <c r="E106" s="12"/>
      <c r="F106" s="12"/>
      <c r="G106" s="12"/>
      <c r="H106" s="12"/>
    </row>
    <row r="107" spans="1:8" x14ac:dyDescent="0.3">
      <c r="A107" s="23"/>
      <c r="B107" s="12"/>
      <c r="C107" s="12"/>
      <c r="D107" s="12"/>
      <c r="E107" s="12"/>
      <c r="F107" s="12"/>
      <c r="G107" s="12"/>
      <c r="H107" s="12"/>
    </row>
    <row r="108" spans="1:8" x14ac:dyDescent="0.3">
      <c r="A108" s="23"/>
      <c r="B108" s="12"/>
      <c r="C108" s="12"/>
      <c r="D108" s="12"/>
      <c r="E108" s="12"/>
      <c r="F108" s="12"/>
      <c r="G108" s="12"/>
      <c r="H108" s="12"/>
    </row>
  </sheetData>
  <sheetProtection algorithmName="SHA-512" hashValue="so7dLdHUuRQWLRbp+cvWvsC8spewZypSCD6o6TvgP+NwmkmezvCOYUAnilDJR25APWqm0U3RA9tMsAGorGd2Rg==" saltValue="W+8zJw1CFjHYZ7eXelnVNg==" spinCount="100000" sheet="1" objects="1" scenarios="1" selectLockedCells="1"/>
  <mergeCells count="10">
    <mergeCell ref="C24:D24"/>
    <mergeCell ref="H15:I15"/>
    <mergeCell ref="J15:K15"/>
    <mergeCell ref="L15:M15"/>
    <mergeCell ref="A8:B8"/>
    <mergeCell ref="B10:F10"/>
    <mergeCell ref="B11:F11"/>
    <mergeCell ref="B12:F12"/>
    <mergeCell ref="C15:E15"/>
    <mergeCell ref="F15:G15"/>
  </mergeCells>
  <pageMargins left="0.7" right="0.7" top="0.75" bottom="0.75" header="0.3" footer="0.3"/>
  <pageSetup paperSize="8" scale="6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CC00CC"/>
  </sheetPr>
  <dimension ref="A1:L25"/>
  <sheetViews>
    <sheetView view="pageBreakPreview" topLeftCell="A7" zoomScale="102" zoomScaleNormal="100" zoomScaleSheetLayoutView="102" workbookViewId="0">
      <selection activeCell="B4" sqref="B4"/>
    </sheetView>
  </sheetViews>
  <sheetFormatPr defaultRowHeight="14.4" x14ac:dyDescent="0.3"/>
  <cols>
    <col min="1" max="1" width="42" customWidth="1"/>
    <col min="7" max="7" width="8.88671875" customWidth="1"/>
  </cols>
  <sheetData>
    <row r="1" spans="1:12" ht="9" customHeight="1" x14ac:dyDescent="0.3"/>
    <row r="4" spans="1:12" ht="15.6" x14ac:dyDescent="0.3">
      <c r="A4" s="100" t="s">
        <v>133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2" ht="15.6" x14ac:dyDescent="0.3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12" ht="6" customHeight="1" thickBot="1" x14ac:dyDescent="0.3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1:12" ht="25.2" customHeight="1" thickBot="1" x14ac:dyDescent="0.4">
      <c r="A7" s="225" t="s">
        <v>109</v>
      </c>
      <c r="B7" s="280" t="s">
        <v>110</v>
      </c>
      <c r="C7" s="281"/>
      <c r="D7" s="281"/>
      <c r="E7" s="281"/>
      <c r="F7" s="281"/>
      <c r="G7" s="281"/>
      <c r="H7" s="281"/>
      <c r="I7" s="281"/>
      <c r="J7" s="281"/>
      <c r="K7" s="281"/>
      <c r="L7" s="282"/>
    </row>
    <row r="8" spans="1:12" ht="36" customHeight="1" thickBot="1" x14ac:dyDescent="0.4">
      <c r="A8" s="226" t="s">
        <v>111</v>
      </c>
      <c r="B8" s="294" t="s">
        <v>112</v>
      </c>
      <c r="C8" s="295"/>
      <c r="D8" s="295"/>
      <c r="E8" s="295"/>
      <c r="F8" s="295"/>
      <c r="G8" s="295"/>
      <c r="H8" s="295"/>
      <c r="I8" s="295"/>
      <c r="J8" s="295"/>
      <c r="K8" s="295"/>
      <c r="L8" s="316"/>
    </row>
    <row r="9" spans="1:12" ht="21" thickBot="1" x14ac:dyDescent="0.4">
      <c r="A9" s="225" t="s">
        <v>108</v>
      </c>
      <c r="B9" s="294">
        <f>'Price entry'!B8:H8</f>
        <v>0</v>
      </c>
      <c r="C9" s="295"/>
      <c r="D9" s="295"/>
      <c r="E9" s="295"/>
      <c r="F9" s="295"/>
      <c r="G9" s="295"/>
      <c r="H9" s="295"/>
      <c r="I9" s="295"/>
      <c r="J9" s="295"/>
      <c r="K9" s="295"/>
      <c r="L9" s="316"/>
    </row>
    <row r="10" spans="1:12" ht="6.6" customHeight="1" x14ac:dyDescent="0.3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2" ht="5.4" customHeight="1" thickBot="1" x14ac:dyDescent="0.3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 ht="24.6" thickBot="1" x14ac:dyDescent="0.4">
      <c r="A12" s="228" t="s">
        <v>115</v>
      </c>
      <c r="B12" s="335" t="s">
        <v>122</v>
      </c>
      <c r="C12" s="336"/>
      <c r="D12" s="336"/>
      <c r="E12" s="336"/>
      <c r="F12" s="336"/>
      <c r="G12" s="336"/>
      <c r="H12" s="336"/>
      <c r="I12" s="336"/>
      <c r="J12" s="336"/>
      <c r="K12" s="336"/>
      <c r="L12" s="337"/>
    </row>
    <row r="13" spans="1:12" ht="34.950000000000003" customHeight="1" x14ac:dyDescent="0.4">
      <c r="A13" s="218" t="s">
        <v>117</v>
      </c>
      <c r="B13" s="338">
        <f>Hardware!E24</f>
        <v>0</v>
      </c>
      <c r="C13" s="339"/>
      <c r="D13" s="339"/>
      <c r="E13" s="339"/>
      <c r="F13" s="339"/>
      <c r="G13" s="339"/>
      <c r="H13" s="339"/>
      <c r="I13" s="339"/>
      <c r="J13" s="339"/>
      <c r="K13" s="339"/>
      <c r="L13" s="340"/>
    </row>
    <row r="14" spans="1:12" ht="34.950000000000003" customHeight="1" x14ac:dyDescent="0.4">
      <c r="A14" s="222" t="s">
        <v>118</v>
      </c>
      <c r="B14" s="321">
        <f>'Monthly Consumables'!C27</f>
        <v>0</v>
      </c>
      <c r="C14" s="322"/>
      <c r="D14" s="322"/>
      <c r="E14" s="322"/>
      <c r="F14" s="322"/>
      <c r="G14" s="322"/>
      <c r="H14" s="322"/>
      <c r="I14" s="322"/>
      <c r="J14" s="322"/>
      <c r="K14" s="322"/>
      <c r="L14" s="323"/>
    </row>
    <row r="15" spans="1:12" ht="34.950000000000003" customHeight="1" x14ac:dyDescent="0.4">
      <c r="A15" s="219" t="s">
        <v>119</v>
      </c>
      <c r="B15" s="324">
        <f>Personnel!C24</f>
        <v>0</v>
      </c>
      <c r="C15" s="325"/>
      <c r="D15" s="325"/>
      <c r="E15" s="325"/>
      <c r="F15" s="325"/>
      <c r="G15" s="325"/>
      <c r="H15" s="325"/>
      <c r="I15" s="325"/>
      <c r="J15" s="325"/>
      <c r="K15" s="325"/>
      <c r="L15" s="326"/>
    </row>
    <row r="16" spans="1:12" ht="34.950000000000003" customHeight="1" thickBot="1" x14ac:dyDescent="0.45">
      <c r="A16" s="220" t="s">
        <v>120</v>
      </c>
      <c r="B16" s="327">
        <f>Other!D37</f>
        <v>0</v>
      </c>
      <c r="C16" s="328"/>
      <c r="D16" s="328"/>
      <c r="E16" s="328"/>
      <c r="F16" s="328"/>
      <c r="G16" s="328"/>
      <c r="H16" s="328"/>
      <c r="I16" s="328"/>
      <c r="J16" s="328"/>
      <c r="K16" s="328"/>
      <c r="L16" s="329"/>
    </row>
    <row r="17" spans="1:12" ht="34.950000000000003" customHeight="1" x14ac:dyDescent="0.35">
      <c r="A17" s="221" t="s">
        <v>121</v>
      </c>
      <c r="B17" s="330">
        <f>SUM(B13:B16)</f>
        <v>0</v>
      </c>
      <c r="C17" s="331"/>
      <c r="D17" s="331"/>
      <c r="E17" s="331"/>
      <c r="F17" s="331"/>
      <c r="G17" s="331"/>
      <c r="H17" s="331"/>
      <c r="I17" s="331"/>
      <c r="J17" s="331"/>
      <c r="K17" s="331"/>
      <c r="L17" s="332"/>
    </row>
    <row r="18" spans="1:12" ht="34.950000000000003" customHeight="1" x14ac:dyDescent="0.5">
      <c r="A18" s="230" t="s">
        <v>128</v>
      </c>
      <c r="B18" s="231" t="str">
        <f>'Price entry'!L31</f>
        <v>NO</v>
      </c>
      <c r="C18" s="333">
        <f>IF(B18="YES ",(B17*0.15),(0))</f>
        <v>0</v>
      </c>
      <c r="D18" s="333"/>
      <c r="E18" s="333"/>
      <c r="F18" s="333"/>
      <c r="G18" s="333"/>
      <c r="H18" s="333"/>
      <c r="I18" s="333"/>
      <c r="J18" s="333"/>
      <c r="K18" s="333"/>
      <c r="L18" s="334"/>
    </row>
    <row r="19" spans="1:12" ht="34.950000000000003" customHeight="1" thickBot="1" x14ac:dyDescent="0.6">
      <c r="A19" s="317" t="s">
        <v>77</v>
      </c>
      <c r="B19" s="318"/>
      <c r="C19" s="318"/>
      <c r="D19" s="319">
        <f>B17+C18</f>
        <v>0</v>
      </c>
      <c r="E19" s="319"/>
      <c r="F19" s="319"/>
      <c r="G19" s="319"/>
      <c r="H19" s="319"/>
      <c r="I19" s="319"/>
      <c r="J19" s="319"/>
      <c r="K19" s="319"/>
      <c r="L19" s="320"/>
    </row>
    <row r="21" spans="1:12" ht="23.4" x14ac:dyDescent="0.45">
      <c r="G21" s="223"/>
    </row>
    <row r="24" spans="1:12" ht="15" thickBot="1" x14ac:dyDescent="0.35"/>
    <row r="25" spans="1:12" ht="15" thickBot="1" x14ac:dyDescent="0.35">
      <c r="K25" s="224" t="s">
        <v>78</v>
      </c>
      <c r="L25" s="34"/>
    </row>
  </sheetData>
  <sheetProtection algorithmName="SHA-512" hashValue="ThmJL4PkgXd0UY/paZxT8LUqEh1GU/gYxNKGZZh1FTKA2UUk1VZEGtQMOW/9hRoHYIVOb+KXyiWYMn2OxtBS4Q==" saltValue="R8cPYNkmrDgIIURRLgMBFQ==" spinCount="100000" sheet="1" objects="1" scenarios="1" selectLockedCells="1" selectUnlockedCells="1"/>
  <mergeCells count="12">
    <mergeCell ref="B7:L7"/>
    <mergeCell ref="B8:L8"/>
    <mergeCell ref="B9:L9"/>
    <mergeCell ref="B12:L12"/>
    <mergeCell ref="B13:L13"/>
    <mergeCell ref="A19:C19"/>
    <mergeCell ref="D19:L19"/>
    <mergeCell ref="B14:L14"/>
    <mergeCell ref="B15:L15"/>
    <mergeCell ref="B16:L16"/>
    <mergeCell ref="B17:L17"/>
    <mergeCell ref="C18:L18"/>
  </mergeCells>
  <pageMargins left="0.7" right="0.7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Price entry</vt:lpstr>
      <vt:lpstr>VAT REGISTRATION</vt:lpstr>
      <vt:lpstr>Other</vt:lpstr>
      <vt:lpstr>Hardware</vt:lpstr>
      <vt:lpstr>Monthly Consumables</vt:lpstr>
      <vt:lpstr>Personnel</vt:lpstr>
      <vt:lpstr>Summary</vt:lpstr>
      <vt:lpstr>Hardware!Print_Area</vt:lpstr>
      <vt:lpstr>'Monthly Consumables'!Print_Area</vt:lpstr>
      <vt:lpstr>Other!Print_Area</vt:lpstr>
      <vt:lpstr>Personnel!Print_Area</vt:lpstr>
      <vt:lpstr>'Price entry'!Print_Area</vt:lpstr>
      <vt:lpstr>Summary!Print_Area</vt:lpstr>
      <vt:lpstr>'Price entry'!Print_Titles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Elton Chirowamhangu</dc:creator>
  <cp:lastModifiedBy>Bongani Mankwane</cp:lastModifiedBy>
  <cp:lastPrinted>2020-07-23T17:12:07Z</cp:lastPrinted>
  <dcterms:created xsi:type="dcterms:W3CDTF">2020-04-28T10:39:06Z</dcterms:created>
  <dcterms:modified xsi:type="dcterms:W3CDTF">2020-08-03T06:42:42Z</dcterms:modified>
</cp:coreProperties>
</file>